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30C3E710-0B5C-44A3-9896-78D9A9736682}" xr6:coauthVersionLast="46" xr6:coauthVersionMax="46"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2020'!$A$2:$U$75</definedName>
    <definedName name="Excel_BuiltIn__FilterDatabase" localSheetId="0">'CONTRATACION 2020'!$A$2:$S$75</definedName>
  </definedNames>
  <calcPr calcId="181029"/>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<sst xmlns="http://schemas.openxmlformats.org/spreadsheetml/2006/main" count="1047" uniqueCount="533">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</sst>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s>
  <fills count="2">
    <fill>
      <patternFill patternType="none"/>
    </fill>
    <fill>
      <patternFill patternType="gray125"/>
    </fill>
  </fills>
  <borders count="4">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3" fillId="0" borderId="0" xfId="1"/>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26" Type="http://schemas.openxmlformats.org/officeDocument/2006/relationships/hyperlink" Target="mailto:balvarez@fuga.gov.co" TargetMode="External"/><Relationship Id="rId39" Type="http://schemas.openxmlformats.org/officeDocument/2006/relationships/hyperlink" Target="mailto:mforero@fuga.gov.co" TargetMode="External"/><Relationship Id="rId21" Type="http://schemas.openxmlformats.org/officeDocument/2006/relationships/hyperlink" Target="mailto:lsanchez@fuga.gov.co" TargetMode="External"/><Relationship Id="rId34" Type="http://schemas.openxmlformats.org/officeDocument/2006/relationships/hyperlink" Target="mailto:rlopez@fuga.gov.co" TargetMode="External"/><Relationship Id="rId7" Type="http://schemas.openxmlformats.org/officeDocument/2006/relationships/hyperlink" Target="mailto:shernandez@fuga.gov.co" TargetMode="External"/><Relationship Id="rId2" Type="http://schemas.openxmlformats.org/officeDocument/2006/relationships/hyperlink" Target="mailto:spinerua@fuga.gov.co" TargetMode="External"/><Relationship Id="rId16" Type="http://schemas.openxmlformats.org/officeDocument/2006/relationships/hyperlink" Target="mailto:javila@fuga.gov.co" TargetMode="External"/><Relationship Id="rId20" Type="http://schemas.openxmlformats.org/officeDocument/2006/relationships/hyperlink" Target="mailto:fdiaz@fuga.gov.co" TargetMode="External"/><Relationship Id="rId29" Type="http://schemas.openxmlformats.org/officeDocument/2006/relationships/hyperlink" Target="mailto:bmoreno@fuga.gov.co" TargetMode="External"/><Relationship Id="rId41" Type="http://schemas.openxmlformats.org/officeDocument/2006/relationships/printerSettings" Target="../printerSettings/printerSettings1.bin"/><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1" Type="http://schemas.openxmlformats.org/officeDocument/2006/relationships/hyperlink" Target="mailto:destupinan@fuga.gov.co" TargetMode="External"/><Relationship Id="rId24" Type="http://schemas.openxmlformats.org/officeDocument/2006/relationships/hyperlink" Target="mailto:lprieto@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40" Type="http://schemas.openxmlformats.org/officeDocument/2006/relationships/hyperlink" Target="mailto:areyes@fuga.gov.co" TargetMode="External"/><Relationship Id="rId5" Type="http://schemas.openxmlformats.org/officeDocument/2006/relationships/hyperlink" Target="mailto:dmora@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10" Type="http://schemas.openxmlformats.org/officeDocument/2006/relationships/hyperlink" Target="mailto:arojas@fuga.gov.co" TargetMode="External"/><Relationship Id="rId19" Type="http://schemas.openxmlformats.org/officeDocument/2006/relationships/hyperlink" Target="mailto:ejaramillo@fuga.gov.co" TargetMode="External"/><Relationship Id="rId31" Type="http://schemas.openxmlformats.org/officeDocument/2006/relationships/hyperlink" Target="mailto:jlopez@fuga.gov.co"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14" Type="http://schemas.openxmlformats.org/officeDocument/2006/relationships/hyperlink" Target="mailto:aflorez@fuga.gov.co"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8" Type="http://schemas.openxmlformats.org/officeDocument/2006/relationships/hyperlink" Target="mailto:ineira@fuga.gov.co" TargetMode="External"/><Relationship Id="rId3" Type="http://schemas.openxmlformats.org/officeDocument/2006/relationships/hyperlink" Target="mailto:elopez@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25" Type="http://schemas.openxmlformats.org/officeDocument/2006/relationships/hyperlink" Target="mailto:lgutierrez@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2"/>
  <sheetViews>
    <sheetView tabSelected="1" zoomScale="80" zoomScaleNormal="80" workbookViewId="0">
      <pane xSplit="4" ySplit="2" topLeftCell="J72" activePane="bottomRight" state="frozen"/>
      <selection pane="topRight" activeCell="N1" sqref="N1"/>
      <selection pane="bottomLeft" activeCell="A2" sqref="A2"/>
      <selection pane="bottomRight" activeCell="A75" sqref="A75"/>
    </sheetView>
  </sheetViews>
  <sheetFormatPr baseColWidth="10" defaultColWidth="11.5703125" defaultRowHeight="12.75" x14ac:dyDescent="0.2"/>
  <cols>
    <col min="1" max="1" width="22.710937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34.28515625" style="2" customWidth="1"/>
    <col min="21" max="21" width="36.42578125" style="1" customWidth="1"/>
    <col min="22" max="38" width="11.5703125" style="1"/>
    <col min="39" max="232" width="1" style="1" customWidth="1"/>
    <col min="233" max="16384" width="11.5703125" style="1"/>
  </cols>
  <sheetData>
    <row r="1" spans="1:21" ht="15.75" x14ac:dyDescent="0.25">
      <c r="A1" s="29" t="s">
        <v>18</v>
      </c>
      <c r="B1" s="29"/>
      <c r="C1" s="29"/>
      <c r="D1" s="29"/>
      <c r="E1" s="29"/>
      <c r="F1" s="29"/>
      <c r="G1" s="29"/>
      <c r="H1" s="29"/>
      <c r="I1" s="29"/>
      <c r="J1" s="29"/>
      <c r="K1" s="29"/>
      <c r="L1" s="29"/>
      <c r="M1" s="29"/>
      <c r="N1" s="29"/>
      <c r="O1" s="29"/>
      <c r="P1" s="29"/>
      <c r="Q1" s="29"/>
      <c r="R1" s="29"/>
      <c r="S1" s="29"/>
      <c r="T1" s="29"/>
      <c r="U1" s="29"/>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28" t="s">
        <v>13</v>
      </c>
      <c r="S2" s="28"/>
      <c r="T2" s="6" t="s">
        <v>19</v>
      </c>
      <c r="U2" s="7" t="s">
        <v>14</v>
      </c>
    </row>
    <row r="3" spans="1:21" s="5" customFormat="1" ht="51" x14ac:dyDescent="0.2">
      <c r="A3" s="30" t="s">
        <v>532</v>
      </c>
      <c r="B3" s="39" t="s">
        <v>531</v>
      </c>
      <c r="C3" s="30" t="s">
        <v>21</v>
      </c>
      <c r="D3" s="38" t="s">
        <v>530</v>
      </c>
      <c r="E3" s="15" t="s">
        <v>529</v>
      </c>
      <c r="F3" s="37">
        <v>34311</v>
      </c>
      <c r="G3" s="36">
        <f>2021-1993</f>
        <v>28</v>
      </c>
      <c r="H3" s="36" t="s">
        <v>25</v>
      </c>
      <c r="I3" s="30" t="s">
        <v>27</v>
      </c>
      <c r="J3" s="44" t="s">
        <v>528</v>
      </c>
      <c r="K3" s="30" t="s">
        <v>16</v>
      </c>
      <c r="L3" s="30" t="s">
        <v>36</v>
      </c>
      <c r="M3" s="30" t="s">
        <v>42</v>
      </c>
      <c r="N3" s="33">
        <v>81098000</v>
      </c>
      <c r="O3" s="32">
        <v>44201</v>
      </c>
      <c r="P3" s="32">
        <v>44202</v>
      </c>
      <c r="Q3" s="32">
        <v>44550</v>
      </c>
      <c r="R3" s="30" t="s">
        <v>49</v>
      </c>
      <c r="S3" s="30">
        <v>345</v>
      </c>
      <c r="T3" s="31" t="s">
        <v>527</v>
      </c>
      <c r="U3" s="30" t="s">
        <v>50</v>
      </c>
    </row>
    <row r="4" spans="1:21" s="5" customFormat="1" ht="51" x14ac:dyDescent="0.2">
      <c r="A4" s="30" t="s">
        <v>526</v>
      </c>
      <c r="B4" s="39" t="s">
        <v>525</v>
      </c>
      <c r="C4" s="30" t="s">
        <v>21</v>
      </c>
      <c r="D4" s="38" t="s">
        <v>524</v>
      </c>
      <c r="E4" s="15" t="s">
        <v>523</v>
      </c>
      <c r="F4" s="37">
        <v>31586</v>
      </c>
      <c r="G4" s="36">
        <f>2021-1986</f>
        <v>35</v>
      </c>
      <c r="H4" s="36" t="s">
        <v>522</v>
      </c>
      <c r="I4" s="30" t="s">
        <v>28</v>
      </c>
      <c r="J4" s="35" t="s">
        <v>521</v>
      </c>
      <c r="K4" s="30" t="s">
        <v>16</v>
      </c>
      <c r="L4" s="30" t="s">
        <v>37</v>
      </c>
      <c r="M4" s="34" t="s">
        <v>43</v>
      </c>
      <c r="N4" s="33">
        <v>81650000</v>
      </c>
      <c r="O4" s="32">
        <v>44202</v>
      </c>
      <c r="P4" s="32">
        <v>44203</v>
      </c>
      <c r="Q4" s="32">
        <v>44551</v>
      </c>
      <c r="R4" s="30" t="s">
        <v>49</v>
      </c>
      <c r="S4" s="30">
        <v>345</v>
      </c>
      <c r="T4" s="31" t="s">
        <v>520</v>
      </c>
      <c r="U4" s="30" t="s">
        <v>50</v>
      </c>
    </row>
    <row r="5" spans="1:21" s="5" customFormat="1" ht="51" x14ac:dyDescent="0.2">
      <c r="A5" s="30" t="s">
        <v>519</v>
      </c>
      <c r="B5" s="39" t="s">
        <v>518</v>
      </c>
      <c r="C5" s="30" t="s">
        <v>21</v>
      </c>
      <c r="D5" s="38" t="s">
        <v>517</v>
      </c>
      <c r="E5" s="15" t="s">
        <v>516</v>
      </c>
      <c r="F5" s="37">
        <v>33113</v>
      </c>
      <c r="G5" s="36">
        <f>2021-1990</f>
        <v>31</v>
      </c>
      <c r="H5" s="36" t="s">
        <v>26</v>
      </c>
      <c r="I5" s="30" t="s">
        <v>29</v>
      </c>
      <c r="J5" s="35" t="s">
        <v>515</v>
      </c>
      <c r="K5" s="30" t="s">
        <v>16</v>
      </c>
      <c r="L5" s="30" t="s">
        <v>37</v>
      </c>
      <c r="M5" s="34" t="s">
        <v>43</v>
      </c>
      <c r="N5" s="33">
        <v>87296500</v>
      </c>
      <c r="O5" s="32">
        <v>44202</v>
      </c>
      <c r="P5" s="32">
        <v>44203</v>
      </c>
      <c r="Q5" s="32">
        <v>44551</v>
      </c>
      <c r="R5" s="30" t="s">
        <v>49</v>
      </c>
      <c r="S5" s="30">
        <v>345</v>
      </c>
      <c r="T5" s="31" t="s">
        <v>514</v>
      </c>
      <c r="U5" s="30" t="s">
        <v>50</v>
      </c>
    </row>
    <row r="6" spans="1:21" s="5" customFormat="1" ht="51" x14ac:dyDescent="0.2">
      <c r="A6" s="30" t="s">
        <v>513</v>
      </c>
      <c r="B6" s="39" t="s">
        <v>512</v>
      </c>
      <c r="C6" s="30" t="s">
        <v>21</v>
      </c>
      <c r="D6" s="38" t="s">
        <v>511</v>
      </c>
      <c r="E6" s="15" t="s">
        <v>510</v>
      </c>
      <c r="F6" s="37">
        <v>24090</v>
      </c>
      <c r="G6" s="36">
        <f>2021-1965</f>
        <v>56</v>
      </c>
      <c r="H6" s="36" t="s">
        <v>509</v>
      </c>
      <c r="I6" s="30" t="s">
        <v>29</v>
      </c>
      <c r="J6" s="35" t="s">
        <v>508</v>
      </c>
      <c r="K6" s="30" t="s">
        <v>16</v>
      </c>
      <c r="L6" s="30" t="s">
        <v>36</v>
      </c>
      <c r="M6" s="34" t="s">
        <v>42</v>
      </c>
      <c r="N6" s="33">
        <v>185372000</v>
      </c>
      <c r="O6" s="32">
        <v>44203</v>
      </c>
      <c r="P6" s="32">
        <v>44204</v>
      </c>
      <c r="Q6" s="32">
        <v>44537</v>
      </c>
      <c r="R6" s="30" t="s">
        <v>17</v>
      </c>
      <c r="S6" s="30">
        <v>11</v>
      </c>
      <c r="T6" s="31" t="s">
        <v>507</v>
      </c>
      <c r="U6" s="30" t="s">
        <v>50</v>
      </c>
    </row>
    <row r="7" spans="1:21" s="5" customFormat="1" ht="51" x14ac:dyDescent="0.2">
      <c r="A7" s="30" t="s">
        <v>506</v>
      </c>
      <c r="B7" s="39" t="s">
        <v>505</v>
      </c>
      <c r="C7" s="30" t="s">
        <v>21</v>
      </c>
      <c r="D7" s="38" t="s">
        <v>504</v>
      </c>
      <c r="E7" s="15" t="s">
        <v>503</v>
      </c>
      <c r="F7" s="37">
        <v>33175</v>
      </c>
      <c r="G7" s="36">
        <f>2021-1990</f>
        <v>31</v>
      </c>
      <c r="H7" s="36" t="s">
        <v>25</v>
      </c>
      <c r="I7" s="30" t="s">
        <v>29</v>
      </c>
      <c r="J7" s="35" t="s">
        <v>502</v>
      </c>
      <c r="K7" s="30" t="s">
        <v>16</v>
      </c>
      <c r="L7" s="30" t="s">
        <v>37</v>
      </c>
      <c r="M7" s="34" t="s">
        <v>43</v>
      </c>
      <c r="N7" s="33">
        <v>74899500</v>
      </c>
      <c r="O7" s="32">
        <v>44203</v>
      </c>
      <c r="P7" s="32">
        <v>44204</v>
      </c>
      <c r="Q7" s="32">
        <v>44553</v>
      </c>
      <c r="R7" s="30" t="s">
        <v>49</v>
      </c>
      <c r="S7" s="30">
        <v>345</v>
      </c>
      <c r="T7" s="31" t="s">
        <v>501</v>
      </c>
      <c r="U7" s="30" t="s">
        <v>50</v>
      </c>
    </row>
    <row r="8" spans="1:21" s="5" customFormat="1" ht="51" x14ac:dyDescent="0.2">
      <c r="A8" s="34" t="s">
        <v>500</v>
      </c>
      <c r="B8" s="43" t="s">
        <v>499</v>
      </c>
      <c r="C8" s="30" t="s">
        <v>21</v>
      </c>
      <c r="D8" s="38" t="s">
        <v>498</v>
      </c>
      <c r="E8" s="15" t="s">
        <v>497</v>
      </c>
      <c r="F8" s="42">
        <v>32402</v>
      </c>
      <c r="G8" s="36">
        <f>2021-1988</f>
        <v>33</v>
      </c>
      <c r="H8" s="36" t="s">
        <v>25</v>
      </c>
      <c r="I8" s="34" t="s">
        <v>374</v>
      </c>
      <c r="J8" s="35" t="s">
        <v>496</v>
      </c>
      <c r="K8" s="34" t="s">
        <v>16</v>
      </c>
      <c r="L8" s="34" t="s">
        <v>38</v>
      </c>
      <c r="M8" s="34" t="s">
        <v>44</v>
      </c>
      <c r="N8" s="33">
        <v>40640000</v>
      </c>
      <c r="O8" s="32">
        <v>44203</v>
      </c>
      <c r="P8" s="41">
        <v>44208</v>
      </c>
      <c r="Q8" s="41">
        <v>44511</v>
      </c>
      <c r="R8" s="30" t="s">
        <v>17</v>
      </c>
      <c r="S8" s="34">
        <v>10</v>
      </c>
      <c r="T8" s="31" t="s">
        <v>495</v>
      </c>
      <c r="U8" s="30" t="s">
        <v>50</v>
      </c>
    </row>
    <row r="9" spans="1:21" s="5" customFormat="1" ht="63.75" x14ac:dyDescent="0.2">
      <c r="A9" s="30" t="s">
        <v>494</v>
      </c>
      <c r="B9" s="39" t="s">
        <v>493</v>
      </c>
      <c r="C9" s="30" t="s">
        <v>21</v>
      </c>
      <c r="D9" s="38" t="s">
        <v>492</v>
      </c>
      <c r="E9" s="15" t="s">
        <v>491</v>
      </c>
      <c r="F9" s="37">
        <v>32530</v>
      </c>
      <c r="G9" s="36">
        <f>2021-1989</f>
        <v>32</v>
      </c>
      <c r="H9" s="36" t="s">
        <v>25</v>
      </c>
      <c r="I9" s="30" t="s">
        <v>29</v>
      </c>
      <c r="J9" s="35" t="s">
        <v>490</v>
      </c>
      <c r="K9" s="30" t="s">
        <v>16</v>
      </c>
      <c r="L9" s="30" t="s">
        <v>39</v>
      </c>
      <c r="M9" s="34" t="s">
        <v>45</v>
      </c>
      <c r="N9" s="33">
        <v>73799000</v>
      </c>
      <c r="O9" s="32">
        <v>44208</v>
      </c>
      <c r="P9" s="32">
        <v>44211</v>
      </c>
      <c r="Q9" s="32">
        <v>44544</v>
      </c>
      <c r="R9" s="30" t="s">
        <v>17</v>
      </c>
      <c r="S9" s="30">
        <v>11</v>
      </c>
      <c r="T9" s="31" t="s">
        <v>489</v>
      </c>
      <c r="U9" s="30" t="s">
        <v>50</v>
      </c>
    </row>
    <row r="10" spans="1:21" s="5" customFormat="1" ht="51" x14ac:dyDescent="0.2">
      <c r="A10" s="30" t="s">
        <v>488</v>
      </c>
      <c r="B10" s="39" t="s">
        <v>487</v>
      </c>
      <c r="C10" s="30" t="s">
        <v>21</v>
      </c>
      <c r="D10" s="38" t="s">
        <v>486</v>
      </c>
      <c r="E10" s="15" t="s">
        <v>485</v>
      </c>
      <c r="F10" s="37">
        <v>34013</v>
      </c>
      <c r="G10" s="36">
        <f>2021-1993</f>
        <v>28</v>
      </c>
      <c r="H10" s="36" t="s">
        <v>25</v>
      </c>
      <c r="I10" s="30" t="s">
        <v>30</v>
      </c>
      <c r="J10" s="35" t="s">
        <v>484</v>
      </c>
      <c r="K10" s="30" t="s">
        <v>16</v>
      </c>
      <c r="L10" s="30" t="s">
        <v>36</v>
      </c>
      <c r="M10" s="34" t="s">
        <v>42</v>
      </c>
      <c r="N10" s="33">
        <v>51711000</v>
      </c>
      <c r="O10" s="32">
        <v>44208</v>
      </c>
      <c r="P10" s="32">
        <v>44209</v>
      </c>
      <c r="Q10" s="32">
        <v>44542</v>
      </c>
      <c r="R10" s="30" t="s">
        <v>17</v>
      </c>
      <c r="S10" s="30">
        <v>11</v>
      </c>
      <c r="T10" s="31" t="s">
        <v>483</v>
      </c>
      <c r="U10" s="30" t="s">
        <v>50</v>
      </c>
    </row>
    <row r="11" spans="1:21" s="5" customFormat="1" ht="51" x14ac:dyDescent="0.2">
      <c r="A11" s="30" t="s">
        <v>482</v>
      </c>
      <c r="B11" s="39" t="s">
        <v>481</v>
      </c>
      <c r="C11" s="30" t="s">
        <v>21</v>
      </c>
      <c r="D11" s="38" t="s">
        <v>480</v>
      </c>
      <c r="E11" s="15" t="s">
        <v>479</v>
      </c>
      <c r="F11" s="37">
        <v>33142</v>
      </c>
      <c r="G11" s="36">
        <f>2021-1990</f>
        <v>31</v>
      </c>
      <c r="H11" s="36" t="s">
        <v>478</v>
      </c>
      <c r="I11" s="30" t="s">
        <v>29</v>
      </c>
      <c r="J11" s="35" t="s">
        <v>477</v>
      </c>
      <c r="K11" s="30" t="s">
        <v>16</v>
      </c>
      <c r="L11" s="30" t="s">
        <v>40</v>
      </c>
      <c r="M11" s="34" t="s">
        <v>46</v>
      </c>
      <c r="N11" s="33">
        <v>89630000</v>
      </c>
      <c r="O11" s="32">
        <v>44208</v>
      </c>
      <c r="P11" s="32">
        <v>44209</v>
      </c>
      <c r="Q11" s="32">
        <v>44239</v>
      </c>
      <c r="R11" s="30" t="s">
        <v>17</v>
      </c>
      <c r="S11" s="30">
        <v>10</v>
      </c>
      <c r="T11" s="31" t="s">
        <v>476</v>
      </c>
      <c r="U11" s="30" t="s">
        <v>50</v>
      </c>
    </row>
    <row r="12" spans="1:21" s="5" customFormat="1" ht="51" x14ac:dyDescent="0.2">
      <c r="A12" s="30" t="s">
        <v>475</v>
      </c>
      <c r="B12" s="39" t="s">
        <v>474</v>
      </c>
      <c r="C12" s="30" t="s">
        <v>21</v>
      </c>
      <c r="D12" s="38" t="s">
        <v>473</v>
      </c>
      <c r="E12" s="15" t="s">
        <v>472</v>
      </c>
      <c r="F12" s="37">
        <v>26649</v>
      </c>
      <c r="G12" s="36">
        <f>2021-1972</f>
        <v>49</v>
      </c>
      <c r="H12" s="36" t="s">
        <v>465</v>
      </c>
      <c r="I12" s="30" t="s">
        <v>31</v>
      </c>
      <c r="J12" s="35" t="s">
        <v>471</v>
      </c>
      <c r="K12" s="30" t="s">
        <v>16</v>
      </c>
      <c r="L12" s="30" t="s">
        <v>36</v>
      </c>
      <c r="M12" s="34" t="s">
        <v>42</v>
      </c>
      <c r="N12" s="33">
        <v>84040000</v>
      </c>
      <c r="O12" s="32">
        <v>44209</v>
      </c>
      <c r="P12" s="32">
        <v>44210</v>
      </c>
      <c r="Q12" s="32">
        <v>44543</v>
      </c>
      <c r="R12" s="30" t="s">
        <v>17</v>
      </c>
      <c r="S12" s="30">
        <v>11</v>
      </c>
      <c r="T12" s="31" t="s">
        <v>470</v>
      </c>
      <c r="U12" s="30" t="s">
        <v>50</v>
      </c>
    </row>
    <row r="13" spans="1:21" s="5" customFormat="1" ht="51" x14ac:dyDescent="0.2">
      <c r="A13" s="30" t="s">
        <v>469</v>
      </c>
      <c r="B13" s="39" t="s">
        <v>468</v>
      </c>
      <c r="C13" s="30" t="s">
        <v>21</v>
      </c>
      <c r="D13" s="38" t="s">
        <v>467</v>
      </c>
      <c r="E13" s="15" t="s">
        <v>466</v>
      </c>
      <c r="F13" s="37">
        <v>32752</v>
      </c>
      <c r="G13" s="36">
        <f>2021-1989</f>
        <v>32</v>
      </c>
      <c r="H13" s="36" t="s">
        <v>465</v>
      </c>
      <c r="I13" s="30" t="s">
        <v>32</v>
      </c>
      <c r="J13" s="35" t="s">
        <v>464</v>
      </c>
      <c r="K13" s="30" t="s">
        <v>16</v>
      </c>
      <c r="L13" s="30" t="s">
        <v>36</v>
      </c>
      <c r="M13" s="34" t="s">
        <v>42</v>
      </c>
      <c r="N13" s="33">
        <v>67870000</v>
      </c>
      <c r="O13" s="32">
        <v>44209</v>
      </c>
      <c r="P13" s="32">
        <v>44210</v>
      </c>
      <c r="Q13" s="32">
        <v>44543</v>
      </c>
      <c r="R13" s="30" t="s">
        <v>17</v>
      </c>
      <c r="S13" s="30">
        <v>11</v>
      </c>
      <c r="T13" s="31" t="s">
        <v>463</v>
      </c>
      <c r="U13" s="30" t="s">
        <v>50</v>
      </c>
    </row>
    <row r="14" spans="1:21" s="5" customFormat="1" ht="51" x14ac:dyDescent="0.2">
      <c r="A14" s="30" t="s">
        <v>462</v>
      </c>
      <c r="B14" s="39" t="s">
        <v>461</v>
      </c>
      <c r="C14" s="30" t="s">
        <v>21</v>
      </c>
      <c r="D14" s="38" t="s">
        <v>460</v>
      </c>
      <c r="E14" s="15" t="s">
        <v>459</v>
      </c>
      <c r="F14" s="37">
        <v>19050</v>
      </c>
      <c r="G14" s="36">
        <f>2021-1952</f>
        <v>69</v>
      </c>
      <c r="H14" s="36" t="s">
        <v>25</v>
      </c>
      <c r="I14" s="30" t="s">
        <v>458</v>
      </c>
      <c r="J14" s="35" t="s">
        <v>457</v>
      </c>
      <c r="K14" s="30" t="s">
        <v>16</v>
      </c>
      <c r="L14" s="30" t="s">
        <v>38</v>
      </c>
      <c r="M14" s="34" t="s">
        <v>44</v>
      </c>
      <c r="N14" s="33">
        <v>59750000</v>
      </c>
      <c r="O14" s="32">
        <v>44211</v>
      </c>
      <c r="P14" s="32">
        <v>44214</v>
      </c>
      <c r="Q14" s="32">
        <v>44517</v>
      </c>
      <c r="R14" s="30" t="s">
        <v>17</v>
      </c>
      <c r="S14" s="30">
        <v>10</v>
      </c>
      <c r="T14" s="31" t="s">
        <v>456</v>
      </c>
      <c r="U14" s="30" t="s">
        <v>50</v>
      </c>
    </row>
    <row r="15" spans="1:21" s="5" customFormat="1" ht="51" x14ac:dyDescent="0.2">
      <c r="A15" s="30" t="s">
        <v>455</v>
      </c>
      <c r="B15" s="39" t="s">
        <v>454</v>
      </c>
      <c r="C15" s="30" t="s">
        <v>21</v>
      </c>
      <c r="D15" s="38" t="s">
        <v>453</v>
      </c>
      <c r="E15" s="15" t="s">
        <v>452</v>
      </c>
      <c r="F15" s="37">
        <v>30937</v>
      </c>
      <c r="G15" s="36">
        <f>2021-1984</f>
        <v>37</v>
      </c>
      <c r="H15" s="36" t="s">
        <v>451</v>
      </c>
      <c r="I15" s="30" t="s">
        <v>29</v>
      </c>
      <c r="J15" s="35" t="s">
        <v>450</v>
      </c>
      <c r="K15" s="30" t="s">
        <v>16</v>
      </c>
      <c r="L15" s="30" t="s">
        <v>36</v>
      </c>
      <c r="M15" s="34" t="s">
        <v>42</v>
      </c>
      <c r="N15" s="33">
        <v>83501000</v>
      </c>
      <c r="O15" s="32">
        <v>44214</v>
      </c>
      <c r="P15" s="32">
        <v>44215</v>
      </c>
      <c r="Q15" s="32">
        <v>44548</v>
      </c>
      <c r="R15" s="30" t="s">
        <v>17</v>
      </c>
      <c r="S15" s="30">
        <v>11</v>
      </c>
      <c r="T15" s="31" t="s">
        <v>449</v>
      </c>
      <c r="U15" s="30" t="s">
        <v>50</v>
      </c>
    </row>
    <row r="16" spans="1:21" s="5" customFormat="1" ht="51" x14ac:dyDescent="0.2">
      <c r="A16" s="30" t="s">
        <v>448</v>
      </c>
      <c r="B16" s="39" t="s">
        <v>447</v>
      </c>
      <c r="C16" s="30" t="s">
        <v>21</v>
      </c>
      <c r="D16" s="38" t="s">
        <v>446</v>
      </c>
      <c r="E16" s="15" t="s">
        <v>445</v>
      </c>
      <c r="F16" s="37">
        <v>34438</v>
      </c>
      <c r="G16" s="36">
        <f>2021-1994</f>
        <v>27</v>
      </c>
      <c r="H16" s="36" t="s">
        <v>25</v>
      </c>
      <c r="I16" s="30" t="s">
        <v>29</v>
      </c>
      <c r="J16" s="35" t="s">
        <v>444</v>
      </c>
      <c r="K16" s="30" t="s">
        <v>16</v>
      </c>
      <c r="L16" s="30" t="s">
        <v>36</v>
      </c>
      <c r="M16" s="34" t="s">
        <v>42</v>
      </c>
      <c r="N16" s="33">
        <v>67870000</v>
      </c>
      <c r="O16" s="32">
        <v>44214</v>
      </c>
      <c r="P16" s="32">
        <v>44215</v>
      </c>
      <c r="Q16" s="32">
        <v>44548</v>
      </c>
      <c r="R16" s="30" t="s">
        <v>17</v>
      </c>
      <c r="S16" s="30">
        <v>11</v>
      </c>
      <c r="T16" s="31" t="s">
        <v>443</v>
      </c>
      <c r="U16" s="30" t="s">
        <v>50</v>
      </c>
    </row>
    <row r="17" spans="1:21" s="5" customFormat="1" ht="51" x14ac:dyDescent="0.2">
      <c r="A17" s="30" t="s">
        <v>442</v>
      </c>
      <c r="B17" s="39" t="s">
        <v>441</v>
      </c>
      <c r="C17" s="30" t="s">
        <v>21</v>
      </c>
      <c r="D17" s="38" t="s">
        <v>440</v>
      </c>
      <c r="E17" s="15" t="s">
        <v>439</v>
      </c>
      <c r="F17" s="37">
        <v>31235</v>
      </c>
      <c r="G17" s="36">
        <f>2021-1985</f>
        <v>36</v>
      </c>
      <c r="H17" s="36" t="s">
        <v>438</v>
      </c>
      <c r="I17" s="30" t="s">
        <v>29</v>
      </c>
      <c r="J17" s="35" t="s">
        <v>437</v>
      </c>
      <c r="K17" s="30" t="s">
        <v>16</v>
      </c>
      <c r="L17" s="30" t="s">
        <v>36</v>
      </c>
      <c r="M17" s="34" t="s">
        <v>42</v>
      </c>
      <c r="N17" s="33">
        <v>21150000</v>
      </c>
      <c r="O17" s="32">
        <v>44214</v>
      </c>
      <c r="P17" s="32">
        <v>44215</v>
      </c>
      <c r="Q17" s="32">
        <v>44395</v>
      </c>
      <c r="R17" s="30" t="s">
        <v>17</v>
      </c>
      <c r="S17" s="30">
        <v>6</v>
      </c>
      <c r="T17" s="31" t="s">
        <v>436</v>
      </c>
      <c r="U17" s="30" t="s">
        <v>50</v>
      </c>
    </row>
    <row r="18" spans="1:21" s="5" customFormat="1" ht="51" x14ac:dyDescent="0.2">
      <c r="A18" s="30" t="s">
        <v>435</v>
      </c>
      <c r="B18" s="39" t="s">
        <v>434</v>
      </c>
      <c r="C18" s="30" t="s">
        <v>21</v>
      </c>
      <c r="D18" s="38" t="s">
        <v>433</v>
      </c>
      <c r="E18" s="15" t="s">
        <v>432</v>
      </c>
      <c r="F18" s="37">
        <v>26621</v>
      </c>
      <c r="G18" s="36">
        <f>2021-1972</f>
        <v>49</v>
      </c>
      <c r="H18" s="36" t="s">
        <v>25</v>
      </c>
      <c r="I18" s="30" t="s">
        <v>30</v>
      </c>
      <c r="J18" s="35" t="s">
        <v>431</v>
      </c>
      <c r="K18" s="30" t="s">
        <v>16</v>
      </c>
      <c r="L18" s="30" t="s">
        <v>36</v>
      </c>
      <c r="M18" s="34" t="s">
        <v>42</v>
      </c>
      <c r="N18" s="33">
        <v>76494000</v>
      </c>
      <c r="O18" s="32">
        <v>44214</v>
      </c>
      <c r="P18" s="32">
        <v>44216</v>
      </c>
      <c r="Q18" s="32">
        <v>44549</v>
      </c>
      <c r="R18" s="30" t="s">
        <v>17</v>
      </c>
      <c r="S18" s="30">
        <v>11</v>
      </c>
      <c r="T18" s="31" t="s">
        <v>430</v>
      </c>
      <c r="U18" s="30" t="s">
        <v>50</v>
      </c>
    </row>
    <row r="19" spans="1:21" s="5" customFormat="1" ht="51" x14ac:dyDescent="0.2">
      <c r="A19" s="30" t="s">
        <v>429</v>
      </c>
      <c r="B19" s="39" t="s">
        <v>428</v>
      </c>
      <c r="C19" s="30" t="s">
        <v>21</v>
      </c>
      <c r="D19" s="38" t="s">
        <v>427</v>
      </c>
      <c r="E19" s="15" t="s">
        <v>426</v>
      </c>
      <c r="F19" s="37">
        <v>24448</v>
      </c>
      <c r="G19" s="36">
        <f>2021-1966</f>
        <v>55</v>
      </c>
      <c r="H19" s="36" t="s">
        <v>25</v>
      </c>
      <c r="I19" s="30" t="s">
        <v>33</v>
      </c>
      <c r="J19" s="35" t="s">
        <v>425</v>
      </c>
      <c r="K19" s="30" t="s">
        <v>16</v>
      </c>
      <c r="L19" s="30" t="s">
        <v>36</v>
      </c>
      <c r="M19" s="34" t="s">
        <v>42</v>
      </c>
      <c r="N19" s="33">
        <v>73260000</v>
      </c>
      <c r="O19" s="32">
        <v>44214</v>
      </c>
      <c r="P19" s="32">
        <v>44215</v>
      </c>
      <c r="Q19" s="32">
        <v>44548</v>
      </c>
      <c r="R19" s="30" t="s">
        <v>17</v>
      </c>
      <c r="S19" s="30">
        <v>11</v>
      </c>
      <c r="T19" s="31" t="s">
        <v>424</v>
      </c>
      <c r="U19" s="30" t="s">
        <v>50</v>
      </c>
    </row>
    <row r="20" spans="1:21" s="5" customFormat="1" ht="51" x14ac:dyDescent="0.2">
      <c r="A20" s="30" t="s">
        <v>423</v>
      </c>
      <c r="B20" s="39" t="s">
        <v>422</v>
      </c>
      <c r="C20" s="30" t="s">
        <v>22</v>
      </c>
      <c r="D20" s="38" t="s">
        <v>421</v>
      </c>
      <c r="E20" s="15" t="s">
        <v>420</v>
      </c>
      <c r="F20" s="37">
        <v>29470</v>
      </c>
      <c r="G20" s="36">
        <f>2021-1980</f>
        <v>41</v>
      </c>
      <c r="H20" s="36" t="s">
        <v>375</v>
      </c>
      <c r="I20" s="30" t="s">
        <v>419</v>
      </c>
      <c r="J20" s="35" t="s">
        <v>418</v>
      </c>
      <c r="K20" s="30" t="s">
        <v>16</v>
      </c>
      <c r="L20" s="30" t="s">
        <v>40</v>
      </c>
      <c r="M20" s="34" t="s">
        <v>46</v>
      </c>
      <c r="N20" s="33">
        <v>39778333</v>
      </c>
      <c r="O20" s="32">
        <v>44214</v>
      </c>
      <c r="P20" s="32">
        <v>44216</v>
      </c>
      <c r="Q20" s="32">
        <v>44507</v>
      </c>
      <c r="R20" s="30" t="s">
        <v>49</v>
      </c>
      <c r="S20" s="30">
        <v>290</v>
      </c>
      <c r="T20" s="31" t="s">
        <v>417</v>
      </c>
      <c r="U20" s="30" t="s">
        <v>50</v>
      </c>
    </row>
    <row r="21" spans="1:21" s="5" customFormat="1" ht="51" x14ac:dyDescent="0.2">
      <c r="A21" s="30" t="s">
        <v>416</v>
      </c>
      <c r="B21" s="39" t="s">
        <v>415</v>
      </c>
      <c r="C21" s="30" t="s">
        <v>21</v>
      </c>
      <c r="D21" s="38" t="s">
        <v>414</v>
      </c>
      <c r="E21" s="15" t="s">
        <v>413</v>
      </c>
      <c r="F21" s="37">
        <v>28705</v>
      </c>
      <c r="G21" s="36">
        <f>2021-1978</f>
        <v>43</v>
      </c>
      <c r="H21" s="36" t="s">
        <v>25</v>
      </c>
      <c r="I21" s="30" t="s">
        <v>34</v>
      </c>
      <c r="J21" s="35" t="s">
        <v>412</v>
      </c>
      <c r="K21" s="30" t="s">
        <v>16</v>
      </c>
      <c r="L21" s="30" t="s">
        <v>37</v>
      </c>
      <c r="M21" s="34" t="s">
        <v>43</v>
      </c>
      <c r="N21" s="33">
        <v>42600000</v>
      </c>
      <c r="O21" s="32">
        <v>44214</v>
      </c>
      <c r="P21" s="32">
        <v>44215</v>
      </c>
      <c r="Q21" s="32">
        <v>44395</v>
      </c>
      <c r="R21" s="30" t="s">
        <v>17</v>
      </c>
      <c r="S21" s="30">
        <v>6</v>
      </c>
      <c r="T21" s="31" t="s">
        <v>411</v>
      </c>
      <c r="U21" s="30" t="s">
        <v>50</v>
      </c>
    </row>
    <row r="22" spans="1:21" s="5" customFormat="1" ht="51" x14ac:dyDescent="0.2">
      <c r="A22" s="30" t="s">
        <v>410</v>
      </c>
      <c r="B22" s="39" t="s">
        <v>409</v>
      </c>
      <c r="C22" s="30" t="s">
        <v>21</v>
      </c>
      <c r="D22" s="38" t="s">
        <v>408</v>
      </c>
      <c r="E22" s="15" t="s">
        <v>407</v>
      </c>
      <c r="F22" s="37">
        <v>30051</v>
      </c>
      <c r="G22" s="36">
        <f>2021-1982</f>
        <v>39</v>
      </c>
      <c r="H22" s="36" t="s">
        <v>25</v>
      </c>
      <c r="I22" s="30" t="s">
        <v>30</v>
      </c>
      <c r="J22" s="35" t="s">
        <v>406</v>
      </c>
      <c r="K22" s="30" t="s">
        <v>16</v>
      </c>
      <c r="L22" s="30" t="s">
        <v>36</v>
      </c>
      <c r="M22" s="34" t="s">
        <v>42</v>
      </c>
      <c r="N22" s="33">
        <v>98593000</v>
      </c>
      <c r="O22" s="32">
        <v>44215</v>
      </c>
      <c r="P22" s="32">
        <v>44216</v>
      </c>
      <c r="Q22" s="32">
        <v>44549</v>
      </c>
      <c r="R22" s="30" t="s">
        <v>17</v>
      </c>
      <c r="S22" s="30">
        <v>11</v>
      </c>
      <c r="T22" s="31" t="s">
        <v>405</v>
      </c>
      <c r="U22" s="30" t="s">
        <v>50</v>
      </c>
    </row>
    <row r="23" spans="1:21" s="5" customFormat="1" ht="51" x14ac:dyDescent="0.2">
      <c r="A23" s="30" t="s">
        <v>404</v>
      </c>
      <c r="B23" s="39" t="s">
        <v>403</v>
      </c>
      <c r="C23" s="30" t="s">
        <v>21</v>
      </c>
      <c r="D23" s="38" t="s">
        <v>402</v>
      </c>
      <c r="E23" s="15" t="s">
        <v>401</v>
      </c>
      <c r="F23" s="37">
        <v>32749</v>
      </c>
      <c r="G23" s="36">
        <f>2021-1989</f>
        <v>32</v>
      </c>
      <c r="H23" s="36" t="s">
        <v>25</v>
      </c>
      <c r="I23" s="30" t="s">
        <v>31</v>
      </c>
      <c r="J23" s="35" t="s">
        <v>400</v>
      </c>
      <c r="K23" s="30" t="s">
        <v>16</v>
      </c>
      <c r="L23" s="30" t="s">
        <v>38</v>
      </c>
      <c r="M23" s="34" t="s">
        <v>44</v>
      </c>
      <c r="N23" s="33">
        <v>71510000</v>
      </c>
      <c r="O23" s="32">
        <v>44215</v>
      </c>
      <c r="P23" s="32">
        <v>44217</v>
      </c>
      <c r="Q23" s="32">
        <v>44520</v>
      </c>
      <c r="R23" s="30" t="s">
        <v>17</v>
      </c>
      <c r="S23" s="30">
        <v>10</v>
      </c>
      <c r="T23" s="31" t="s">
        <v>399</v>
      </c>
      <c r="U23" s="30" t="s">
        <v>50</v>
      </c>
    </row>
    <row r="24" spans="1:21" s="5" customFormat="1" ht="51" x14ac:dyDescent="0.2">
      <c r="A24" s="30" t="s">
        <v>398</v>
      </c>
      <c r="B24" s="39" t="s">
        <v>397</v>
      </c>
      <c r="C24" s="30" t="s">
        <v>21</v>
      </c>
      <c r="D24" s="38" t="s">
        <v>396</v>
      </c>
      <c r="E24" s="15" t="s">
        <v>395</v>
      </c>
      <c r="F24" s="37">
        <v>23492</v>
      </c>
      <c r="G24" s="36">
        <f>2021-1964</f>
        <v>57</v>
      </c>
      <c r="H24" s="36" t="s">
        <v>25</v>
      </c>
      <c r="I24" s="30" t="s">
        <v>35</v>
      </c>
      <c r="J24" s="35" t="s">
        <v>394</v>
      </c>
      <c r="K24" s="30" t="s">
        <v>16</v>
      </c>
      <c r="L24" s="30" t="s">
        <v>37</v>
      </c>
      <c r="M24" s="34" t="s">
        <v>43</v>
      </c>
      <c r="N24" s="33">
        <v>45546000</v>
      </c>
      <c r="O24" s="32">
        <v>44215</v>
      </c>
      <c r="P24" s="32">
        <v>44217</v>
      </c>
      <c r="Q24" s="32">
        <v>44397</v>
      </c>
      <c r="R24" s="30" t="s">
        <v>17</v>
      </c>
      <c r="S24" s="30">
        <v>6</v>
      </c>
      <c r="T24" s="31" t="s">
        <v>393</v>
      </c>
      <c r="U24" s="30" t="s">
        <v>50</v>
      </c>
    </row>
    <row r="25" spans="1:21" s="5" customFormat="1" ht="51" x14ac:dyDescent="0.2">
      <c r="A25" s="30" t="s">
        <v>392</v>
      </c>
      <c r="B25" s="39" t="s">
        <v>391</v>
      </c>
      <c r="C25" s="30" t="s">
        <v>21</v>
      </c>
      <c r="D25" s="38" t="s">
        <v>390</v>
      </c>
      <c r="E25" s="15" t="s">
        <v>389</v>
      </c>
      <c r="F25" s="37">
        <v>30820</v>
      </c>
      <c r="G25" s="36">
        <f>2021-1984</f>
        <v>37</v>
      </c>
      <c r="H25" s="36" t="s">
        <v>25</v>
      </c>
      <c r="I25" s="30" t="s">
        <v>388</v>
      </c>
      <c r="J25" s="35" t="s">
        <v>387</v>
      </c>
      <c r="K25" s="30" t="s">
        <v>16</v>
      </c>
      <c r="L25" s="30" t="s">
        <v>36</v>
      </c>
      <c r="M25" s="34" t="s">
        <v>42</v>
      </c>
      <c r="N25" s="33">
        <v>49555000</v>
      </c>
      <c r="O25" s="32">
        <v>44216</v>
      </c>
      <c r="P25" s="32">
        <v>44217</v>
      </c>
      <c r="Q25" s="32">
        <v>44550</v>
      </c>
      <c r="R25" s="30" t="s">
        <v>17</v>
      </c>
      <c r="S25" s="30">
        <v>11</v>
      </c>
      <c r="T25" s="31" t="s">
        <v>386</v>
      </c>
      <c r="U25" s="30" t="s">
        <v>50</v>
      </c>
    </row>
    <row r="26" spans="1:21" s="5" customFormat="1" ht="51" x14ac:dyDescent="0.2">
      <c r="A26" s="30" t="s">
        <v>385</v>
      </c>
      <c r="B26" s="39" t="s">
        <v>384</v>
      </c>
      <c r="C26" s="30" t="s">
        <v>21</v>
      </c>
      <c r="D26" s="38" t="s">
        <v>383</v>
      </c>
      <c r="E26" s="15" t="s">
        <v>382</v>
      </c>
      <c r="F26" s="37">
        <v>30245</v>
      </c>
      <c r="G26" s="36">
        <f>2021-1982</f>
        <v>39</v>
      </c>
      <c r="H26" s="36" t="s">
        <v>25</v>
      </c>
      <c r="I26" s="30" t="s">
        <v>347</v>
      </c>
      <c r="J26" s="35" t="s">
        <v>381</v>
      </c>
      <c r="K26" s="30" t="s">
        <v>16</v>
      </c>
      <c r="L26" s="30" t="s">
        <v>38</v>
      </c>
      <c r="M26" s="34" t="s">
        <v>44</v>
      </c>
      <c r="N26" s="33">
        <v>71980000</v>
      </c>
      <c r="O26" s="32">
        <v>44216</v>
      </c>
      <c r="P26" s="32">
        <v>44217</v>
      </c>
      <c r="Q26" s="32">
        <v>44520</v>
      </c>
      <c r="R26" s="30" t="s">
        <v>17</v>
      </c>
      <c r="S26" s="30">
        <v>10</v>
      </c>
      <c r="T26" s="31" t="s">
        <v>380</v>
      </c>
      <c r="U26" s="30" t="s">
        <v>50</v>
      </c>
    </row>
    <row r="27" spans="1:21" s="5" customFormat="1" ht="51" x14ac:dyDescent="0.2">
      <c r="A27" s="30" t="s">
        <v>379</v>
      </c>
      <c r="B27" s="39" t="s">
        <v>378</v>
      </c>
      <c r="C27" s="30" t="s">
        <v>22</v>
      </c>
      <c r="D27" s="38" t="s">
        <v>377</v>
      </c>
      <c r="E27" s="15" t="s">
        <v>376</v>
      </c>
      <c r="F27" s="37">
        <v>32117</v>
      </c>
      <c r="G27" s="36">
        <f>2021-1987</f>
        <v>34</v>
      </c>
      <c r="H27" s="36" t="s">
        <v>375</v>
      </c>
      <c r="I27" s="30" t="s">
        <v>374</v>
      </c>
      <c r="J27" s="35" t="s">
        <v>373</v>
      </c>
      <c r="K27" s="30" t="s">
        <v>16</v>
      </c>
      <c r="L27" s="30" t="s">
        <v>41</v>
      </c>
      <c r="M27" s="34" t="s">
        <v>47</v>
      </c>
      <c r="N27" s="33">
        <v>24720000</v>
      </c>
      <c r="O27" s="32">
        <v>44216</v>
      </c>
      <c r="P27" s="32">
        <v>44218</v>
      </c>
      <c r="Q27" s="32">
        <v>44398</v>
      </c>
      <c r="R27" s="30" t="s">
        <v>17</v>
      </c>
      <c r="S27" s="30">
        <v>6</v>
      </c>
      <c r="T27" s="31" t="s">
        <v>372</v>
      </c>
      <c r="U27" s="30" t="s">
        <v>50</v>
      </c>
    </row>
    <row r="28" spans="1:21" s="5" customFormat="1" ht="51" x14ac:dyDescent="0.2">
      <c r="A28" s="30" t="s">
        <v>371</v>
      </c>
      <c r="B28" s="39" t="s">
        <v>370</v>
      </c>
      <c r="C28" s="30" t="s">
        <v>21</v>
      </c>
      <c r="D28" s="38" t="s">
        <v>369</v>
      </c>
      <c r="E28" s="15" t="s">
        <v>368</v>
      </c>
      <c r="F28" s="37">
        <v>29165</v>
      </c>
      <c r="G28" s="36">
        <f>2021-1979</f>
        <v>42</v>
      </c>
      <c r="H28" s="36" t="s">
        <v>367</v>
      </c>
      <c r="I28" s="30" t="s">
        <v>268</v>
      </c>
      <c r="J28" s="35" t="s">
        <v>366</v>
      </c>
      <c r="K28" s="30" t="s">
        <v>16</v>
      </c>
      <c r="L28" s="30" t="s">
        <v>36</v>
      </c>
      <c r="M28" s="34" t="s">
        <v>42</v>
      </c>
      <c r="N28" s="33">
        <v>57640000</v>
      </c>
      <c r="O28" s="32">
        <v>44217</v>
      </c>
      <c r="P28" s="32">
        <v>44218</v>
      </c>
      <c r="Q28" s="32">
        <v>44551</v>
      </c>
      <c r="R28" s="30" t="s">
        <v>17</v>
      </c>
      <c r="S28" s="30">
        <v>11</v>
      </c>
      <c r="T28" s="31" t="s">
        <v>365</v>
      </c>
      <c r="U28" s="30" t="s">
        <v>50</v>
      </c>
    </row>
    <row r="29" spans="1:21" s="5" customFormat="1" ht="51" x14ac:dyDescent="0.2">
      <c r="A29" s="30" t="s">
        <v>364</v>
      </c>
      <c r="B29" s="39" t="s">
        <v>363</v>
      </c>
      <c r="C29" s="30" t="s">
        <v>21</v>
      </c>
      <c r="D29" s="38" t="s">
        <v>362</v>
      </c>
      <c r="E29" s="15" t="s">
        <v>361</v>
      </c>
      <c r="F29" s="37">
        <v>29966</v>
      </c>
      <c r="G29" s="36">
        <f>2021-1982</f>
        <v>39</v>
      </c>
      <c r="H29" s="36" t="s">
        <v>25</v>
      </c>
      <c r="I29" s="30" t="s">
        <v>360</v>
      </c>
      <c r="J29" s="35" t="s">
        <v>359</v>
      </c>
      <c r="K29" s="30" t="s">
        <v>16</v>
      </c>
      <c r="L29" s="30" t="s">
        <v>37</v>
      </c>
      <c r="M29" s="34" t="s">
        <v>43</v>
      </c>
      <c r="N29" s="33">
        <v>31146000</v>
      </c>
      <c r="O29" s="32">
        <v>44217</v>
      </c>
      <c r="P29" s="32">
        <v>44228</v>
      </c>
      <c r="Q29" s="32">
        <v>44407</v>
      </c>
      <c r="R29" s="30" t="s">
        <v>17</v>
      </c>
      <c r="S29" s="30">
        <v>6</v>
      </c>
      <c r="T29" s="31" t="s">
        <v>358</v>
      </c>
      <c r="U29" s="30" t="s">
        <v>50</v>
      </c>
    </row>
    <row r="30" spans="1:21" s="5" customFormat="1" ht="51" x14ac:dyDescent="0.2">
      <c r="A30" s="30" t="s">
        <v>357</v>
      </c>
      <c r="B30" s="39" t="s">
        <v>356</v>
      </c>
      <c r="C30" s="30" t="s">
        <v>21</v>
      </c>
      <c r="D30" s="38" t="s">
        <v>355</v>
      </c>
      <c r="E30" s="15" t="s">
        <v>354</v>
      </c>
      <c r="F30" s="37">
        <v>30448</v>
      </c>
      <c r="G30" s="36">
        <f>2021-1983</f>
        <v>38</v>
      </c>
      <c r="H30" s="36" t="s">
        <v>25</v>
      </c>
      <c r="I30" s="30" t="s">
        <v>27</v>
      </c>
      <c r="J30" s="35" t="s">
        <v>353</v>
      </c>
      <c r="K30" s="30" t="s">
        <v>16</v>
      </c>
      <c r="L30" s="30" t="s">
        <v>36</v>
      </c>
      <c r="M30" s="34" t="s">
        <v>42</v>
      </c>
      <c r="N30" s="33">
        <v>84040000</v>
      </c>
      <c r="O30" s="32">
        <v>44217</v>
      </c>
      <c r="P30" s="32">
        <v>44218</v>
      </c>
      <c r="Q30" s="32">
        <v>44551</v>
      </c>
      <c r="R30" s="30" t="s">
        <v>17</v>
      </c>
      <c r="S30" s="30">
        <v>11</v>
      </c>
      <c r="T30" s="31" t="s">
        <v>352</v>
      </c>
      <c r="U30" s="30" t="s">
        <v>50</v>
      </c>
    </row>
    <row r="31" spans="1:21" s="5" customFormat="1" ht="51" x14ac:dyDescent="0.2">
      <c r="A31" s="30" t="s">
        <v>351</v>
      </c>
      <c r="B31" s="39" t="s">
        <v>350</v>
      </c>
      <c r="C31" s="30" t="s">
        <v>21</v>
      </c>
      <c r="D31" s="38" t="s">
        <v>349</v>
      </c>
      <c r="E31" s="15" t="s">
        <v>348</v>
      </c>
      <c r="F31" s="37">
        <v>30881</v>
      </c>
      <c r="G31" s="36">
        <f>2021-1984</f>
        <v>37</v>
      </c>
      <c r="H31" s="36" t="s">
        <v>25</v>
      </c>
      <c r="I31" s="30" t="s">
        <v>347</v>
      </c>
      <c r="J31" s="35" t="s">
        <v>346</v>
      </c>
      <c r="K31" s="30" t="s">
        <v>16</v>
      </c>
      <c r="L31" s="30" t="s">
        <v>37</v>
      </c>
      <c r="M31" s="34" t="s">
        <v>43</v>
      </c>
      <c r="N31" s="33">
        <v>22040000</v>
      </c>
      <c r="O31" s="32">
        <v>44218</v>
      </c>
      <c r="P31" s="32">
        <v>44228</v>
      </c>
      <c r="Q31" s="32">
        <v>44285</v>
      </c>
      <c r="R31" s="30" t="s">
        <v>17</v>
      </c>
      <c r="S31" s="30">
        <v>2</v>
      </c>
      <c r="T31" s="31" t="s">
        <v>345</v>
      </c>
      <c r="U31" s="30" t="s">
        <v>50</v>
      </c>
    </row>
    <row r="32" spans="1:21" s="5" customFormat="1" ht="51" x14ac:dyDescent="0.2">
      <c r="A32" s="30" t="s">
        <v>344</v>
      </c>
      <c r="B32" s="39" t="s">
        <v>343</v>
      </c>
      <c r="C32" s="30" t="s">
        <v>21</v>
      </c>
      <c r="D32" s="38" t="s">
        <v>342</v>
      </c>
      <c r="E32" s="15" t="s">
        <v>341</v>
      </c>
      <c r="F32" s="37">
        <v>33145</v>
      </c>
      <c r="G32" s="36">
        <f>2021-1990</f>
        <v>31</v>
      </c>
      <c r="H32" s="36" t="s">
        <v>25</v>
      </c>
      <c r="I32" s="30" t="s">
        <v>29</v>
      </c>
      <c r="J32" s="35" t="s">
        <v>340</v>
      </c>
      <c r="K32" s="30" t="s">
        <v>16</v>
      </c>
      <c r="L32" s="30" t="s">
        <v>40</v>
      </c>
      <c r="M32" s="34" t="s">
        <v>46</v>
      </c>
      <c r="N32" s="33">
        <v>67870000</v>
      </c>
      <c r="O32" s="32">
        <v>44218</v>
      </c>
      <c r="P32" s="32">
        <v>44228</v>
      </c>
      <c r="Q32" s="32">
        <v>44561</v>
      </c>
      <c r="R32" s="30" t="s">
        <v>17</v>
      </c>
      <c r="S32" s="30">
        <v>11</v>
      </c>
      <c r="T32" s="31" t="s">
        <v>339</v>
      </c>
      <c r="U32" s="30" t="s">
        <v>50</v>
      </c>
    </row>
    <row r="33" spans="1:21" s="5" customFormat="1" ht="51" x14ac:dyDescent="0.2">
      <c r="A33" s="30" t="s">
        <v>338</v>
      </c>
      <c r="B33" s="39" t="s">
        <v>337</v>
      </c>
      <c r="C33" s="30" t="s">
        <v>21</v>
      </c>
      <c r="D33" s="38" t="s">
        <v>336</v>
      </c>
      <c r="E33" s="15" t="s">
        <v>335</v>
      </c>
      <c r="F33" s="37">
        <v>34363</v>
      </c>
      <c r="G33" s="36">
        <f>2021-1994</f>
        <v>27</v>
      </c>
      <c r="H33" s="36" t="s">
        <v>25</v>
      </c>
      <c r="I33" s="30" t="s">
        <v>32</v>
      </c>
      <c r="J33" s="35" t="s">
        <v>334</v>
      </c>
      <c r="K33" s="30" t="s">
        <v>16</v>
      </c>
      <c r="L33" s="30" t="s">
        <v>36</v>
      </c>
      <c r="M33" s="34" t="s">
        <v>42</v>
      </c>
      <c r="N33" s="33">
        <v>38775000</v>
      </c>
      <c r="O33" s="32">
        <v>44218</v>
      </c>
      <c r="P33" s="32">
        <v>44222</v>
      </c>
      <c r="Q33" s="32">
        <v>44555</v>
      </c>
      <c r="R33" s="30" t="s">
        <v>17</v>
      </c>
      <c r="S33" s="30">
        <v>11</v>
      </c>
      <c r="T33" s="31" t="s">
        <v>333</v>
      </c>
      <c r="U33" s="30" t="s">
        <v>50</v>
      </c>
    </row>
    <row r="34" spans="1:21" s="5" customFormat="1" ht="51" x14ac:dyDescent="0.2">
      <c r="A34" s="30" t="s">
        <v>332</v>
      </c>
      <c r="B34" s="39" t="s">
        <v>331</v>
      </c>
      <c r="C34" s="30" t="s">
        <v>21</v>
      </c>
      <c r="D34" s="38" t="s">
        <v>330</v>
      </c>
      <c r="E34" s="15" t="s">
        <v>329</v>
      </c>
      <c r="F34" s="37">
        <v>31747</v>
      </c>
      <c r="G34" s="36">
        <f>2021-1986</f>
        <v>35</v>
      </c>
      <c r="H34" s="36" t="s">
        <v>25</v>
      </c>
      <c r="I34" s="30" t="s">
        <v>328</v>
      </c>
      <c r="J34" s="35" t="s">
        <v>327</v>
      </c>
      <c r="K34" s="30" t="s">
        <v>16</v>
      </c>
      <c r="L34" s="30" t="s">
        <v>37</v>
      </c>
      <c r="M34" s="34" t="s">
        <v>43</v>
      </c>
      <c r="N34" s="33">
        <v>24384000</v>
      </c>
      <c r="O34" s="32">
        <v>44218</v>
      </c>
      <c r="P34" s="32">
        <v>44224</v>
      </c>
      <c r="Q34" s="32">
        <v>44404</v>
      </c>
      <c r="R34" s="30" t="s">
        <v>17</v>
      </c>
      <c r="S34" s="30">
        <v>6</v>
      </c>
      <c r="T34" s="31" t="s">
        <v>326</v>
      </c>
      <c r="U34" s="30" t="s">
        <v>50</v>
      </c>
    </row>
    <row r="35" spans="1:21" s="5" customFormat="1" ht="51" x14ac:dyDescent="0.2">
      <c r="A35" s="30" t="s">
        <v>325</v>
      </c>
      <c r="B35" s="39" t="s">
        <v>324</v>
      </c>
      <c r="C35" s="30" t="s">
        <v>21</v>
      </c>
      <c r="D35" s="38" t="s">
        <v>323</v>
      </c>
      <c r="E35" s="40" t="s">
        <v>24</v>
      </c>
      <c r="F35" s="37" t="s">
        <v>24</v>
      </c>
      <c r="G35" s="37" t="s">
        <v>24</v>
      </c>
      <c r="H35" s="36" t="s">
        <v>24</v>
      </c>
      <c r="I35" s="30" t="s">
        <v>24</v>
      </c>
      <c r="J35" s="35" t="s">
        <v>322</v>
      </c>
      <c r="K35" s="30" t="s">
        <v>16</v>
      </c>
      <c r="L35" s="30" t="s">
        <v>40</v>
      </c>
      <c r="M35" s="34" t="s">
        <v>46</v>
      </c>
      <c r="N35" s="33">
        <v>121680000</v>
      </c>
      <c r="O35" s="32">
        <v>44218</v>
      </c>
      <c r="P35" s="32">
        <v>44228</v>
      </c>
      <c r="Q35" s="32">
        <v>44499</v>
      </c>
      <c r="R35" s="30" t="s">
        <v>17</v>
      </c>
      <c r="S35" s="30">
        <v>9</v>
      </c>
      <c r="T35" s="31" t="s">
        <v>321</v>
      </c>
      <c r="U35" s="30" t="s">
        <v>50</v>
      </c>
    </row>
    <row r="36" spans="1:21" s="5" customFormat="1" ht="63.75" x14ac:dyDescent="0.2">
      <c r="A36" s="30" t="s">
        <v>320</v>
      </c>
      <c r="B36" s="39" t="s">
        <v>319</v>
      </c>
      <c r="C36" s="30" t="s">
        <v>22</v>
      </c>
      <c r="D36" s="38" t="s">
        <v>318</v>
      </c>
      <c r="E36" s="15" t="s">
        <v>317</v>
      </c>
      <c r="F36" s="37">
        <v>34789</v>
      </c>
      <c r="G36" s="36">
        <f>2021-1995</f>
        <v>26</v>
      </c>
      <c r="H36" s="36" t="s">
        <v>25</v>
      </c>
      <c r="I36" s="30" t="s">
        <v>30</v>
      </c>
      <c r="J36" s="35" t="s">
        <v>316</v>
      </c>
      <c r="K36" s="30" t="s">
        <v>16</v>
      </c>
      <c r="L36" s="30" t="s">
        <v>37</v>
      </c>
      <c r="M36" s="34" t="s">
        <v>43</v>
      </c>
      <c r="N36" s="33">
        <v>20910000</v>
      </c>
      <c r="O36" s="32">
        <v>44222</v>
      </c>
      <c r="P36" s="32">
        <v>44229</v>
      </c>
      <c r="Q36" s="32">
        <v>44409</v>
      </c>
      <c r="R36" s="30" t="s">
        <v>17</v>
      </c>
      <c r="S36" s="30">
        <v>6</v>
      </c>
      <c r="T36" s="31" t="s">
        <v>315</v>
      </c>
      <c r="U36" s="30" t="s">
        <v>50</v>
      </c>
    </row>
    <row r="37" spans="1:21" s="5" customFormat="1" ht="51" x14ac:dyDescent="0.2">
      <c r="A37" s="30" t="s">
        <v>314</v>
      </c>
      <c r="B37" s="39" t="s">
        <v>313</v>
      </c>
      <c r="C37" s="30" t="s">
        <v>21</v>
      </c>
      <c r="D37" s="38" t="s">
        <v>312</v>
      </c>
      <c r="E37" s="15" t="s">
        <v>311</v>
      </c>
      <c r="F37" s="37">
        <v>29935</v>
      </c>
      <c r="G37" s="36">
        <f>2021-1981</f>
        <v>40</v>
      </c>
      <c r="H37" s="36" t="s">
        <v>310</v>
      </c>
      <c r="I37" s="30" t="s">
        <v>29</v>
      </c>
      <c r="J37" s="35" t="s">
        <v>309</v>
      </c>
      <c r="K37" s="30" t="s">
        <v>16</v>
      </c>
      <c r="L37" s="30" t="s">
        <v>36</v>
      </c>
      <c r="M37" s="34" t="s">
        <v>42</v>
      </c>
      <c r="N37" s="33">
        <v>38784000</v>
      </c>
      <c r="O37" s="32">
        <v>44222</v>
      </c>
      <c r="P37" s="32">
        <v>44223</v>
      </c>
      <c r="Q37" s="32">
        <v>44403</v>
      </c>
      <c r="R37" s="30" t="s">
        <v>17</v>
      </c>
      <c r="S37" s="30">
        <v>6</v>
      </c>
      <c r="T37" s="31" t="s">
        <v>308</v>
      </c>
      <c r="U37" s="30" t="s">
        <v>50</v>
      </c>
    </row>
    <row r="38" spans="1:21" s="5" customFormat="1" ht="51" x14ac:dyDescent="0.2">
      <c r="A38" s="30" t="s">
        <v>307</v>
      </c>
      <c r="B38" s="39" t="s">
        <v>306</v>
      </c>
      <c r="C38" s="30" t="s">
        <v>22</v>
      </c>
      <c r="D38" s="38" t="s">
        <v>305</v>
      </c>
      <c r="E38" s="15" t="s">
        <v>304</v>
      </c>
      <c r="F38" s="37">
        <v>31535</v>
      </c>
      <c r="G38" s="36">
        <f>2021-1986</f>
        <v>35</v>
      </c>
      <c r="H38" s="36" t="s">
        <v>25</v>
      </c>
      <c r="I38" s="30" t="s">
        <v>303</v>
      </c>
      <c r="J38" s="35" t="s">
        <v>302</v>
      </c>
      <c r="K38" s="30" t="s">
        <v>16</v>
      </c>
      <c r="L38" s="30" t="s">
        <v>37</v>
      </c>
      <c r="M38" s="34" t="s">
        <v>43</v>
      </c>
      <c r="N38" s="33">
        <v>23970000</v>
      </c>
      <c r="O38" s="32">
        <v>44224</v>
      </c>
      <c r="P38" s="32">
        <v>44228</v>
      </c>
      <c r="Q38" s="32">
        <v>44407</v>
      </c>
      <c r="R38" s="30" t="s">
        <v>17</v>
      </c>
      <c r="S38" s="30">
        <v>6</v>
      </c>
      <c r="T38" s="31" t="s">
        <v>301</v>
      </c>
      <c r="U38" s="30" t="s">
        <v>50</v>
      </c>
    </row>
    <row r="39" spans="1:21" s="5" customFormat="1" ht="51" x14ac:dyDescent="0.2">
      <c r="A39" s="30" t="s">
        <v>300</v>
      </c>
      <c r="B39" s="39" t="s">
        <v>299</v>
      </c>
      <c r="C39" s="30" t="s">
        <v>22</v>
      </c>
      <c r="D39" s="38" t="s">
        <v>298</v>
      </c>
      <c r="E39" s="15" t="s">
        <v>297</v>
      </c>
      <c r="F39" s="37">
        <v>31409</v>
      </c>
      <c r="G39" s="36">
        <f>2021-1985</f>
        <v>36</v>
      </c>
      <c r="H39" s="36" t="s">
        <v>25</v>
      </c>
      <c r="I39" s="30" t="s">
        <v>296</v>
      </c>
      <c r="J39" s="35" t="s">
        <v>295</v>
      </c>
      <c r="K39" s="30" t="s">
        <v>16</v>
      </c>
      <c r="L39" s="30" t="s">
        <v>38</v>
      </c>
      <c r="M39" s="34" t="s">
        <v>44</v>
      </c>
      <c r="N39" s="33">
        <v>25980000</v>
      </c>
      <c r="O39" s="32">
        <v>44224</v>
      </c>
      <c r="P39" s="32">
        <v>44228</v>
      </c>
      <c r="Q39" s="32">
        <v>44408</v>
      </c>
      <c r="R39" s="30" t="s">
        <v>17</v>
      </c>
      <c r="S39" s="30">
        <v>6</v>
      </c>
      <c r="T39" s="31" t="s">
        <v>294</v>
      </c>
      <c r="U39" s="30" t="s">
        <v>50</v>
      </c>
    </row>
    <row r="40" spans="1:21" s="5" customFormat="1" ht="63.75" x14ac:dyDescent="0.2">
      <c r="A40" s="30" t="s">
        <v>293</v>
      </c>
      <c r="B40" s="39" t="s">
        <v>292</v>
      </c>
      <c r="C40" s="30" t="s">
        <v>21</v>
      </c>
      <c r="D40" s="38" t="s">
        <v>291</v>
      </c>
      <c r="E40" s="15" t="s">
        <v>290</v>
      </c>
      <c r="F40" s="37">
        <v>20487</v>
      </c>
      <c r="G40" s="36">
        <f>2021-1956</f>
        <v>65</v>
      </c>
      <c r="H40" s="36" t="s">
        <v>25</v>
      </c>
      <c r="I40" s="30" t="s">
        <v>29</v>
      </c>
      <c r="J40" s="35" t="s">
        <v>289</v>
      </c>
      <c r="K40" s="30" t="s">
        <v>16</v>
      </c>
      <c r="L40" s="30" t="s">
        <v>38</v>
      </c>
      <c r="M40" s="34" t="s">
        <v>44</v>
      </c>
      <c r="N40" s="33">
        <v>44370000</v>
      </c>
      <c r="O40" s="32">
        <v>44225</v>
      </c>
      <c r="P40" s="32">
        <v>44228</v>
      </c>
      <c r="Q40" s="32">
        <v>44408</v>
      </c>
      <c r="R40" s="30" t="s">
        <v>17</v>
      </c>
      <c r="S40" s="30">
        <v>6</v>
      </c>
      <c r="T40" s="31" t="s">
        <v>288</v>
      </c>
      <c r="U40" s="30" t="s">
        <v>50</v>
      </c>
    </row>
    <row r="41" spans="1:21" s="5" customFormat="1" ht="63.75" x14ac:dyDescent="0.2">
      <c r="A41" s="30" t="s">
        <v>287</v>
      </c>
      <c r="B41" s="39" t="s">
        <v>286</v>
      </c>
      <c r="C41" s="30" t="s">
        <v>21</v>
      </c>
      <c r="D41" s="38" t="s">
        <v>285</v>
      </c>
      <c r="E41" s="15" t="s">
        <v>284</v>
      </c>
      <c r="F41" s="37">
        <v>30408</v>
      </c>
      <c r="G41" s="36">
        <f>2021-1983</f>
        <v>38</v>
      </c>
      <c r="H41" s="36" t="s">
        <v>283</v>
      </c>
      <c r="I41" s="30" t="s">
        <v>282</v>
      </c>
      <c r="J41" s="35" t="s">
        <v>281</v>
      </c>
      <c r="K41" s="30" t="s">
        <v>16</v>
      </c>
      <c r="L41" s="30" t="s">
        <v>40</v>
      </c>
      <c r="M41" s="34" t="s">
        <v>46</v>
      </c>
      <c r="N41" s="33">
        <v>53196000</v>
      </c>
      <c r="O41" s="32">
        <v>44225</v>
      </c>
      <c r="P41" s="32">
        <v>44228</v>
      </c>
      <c r="Q41" s="32">
        <v>44408</v>
      </c>
      <c r="R41" s="30" t="s">
        <v>17</v>
      </c>
      <c r="S41" s="30">
        <v>6</v>
      </c>
      <c r="T41" s="31" t="s">
        <v>280</v>
      </c>
      <c r="U41" s="30" t="s">
        <v>50</v>
      </c>
    </row>
    <row r="42" spans="1:21" s="5" customFormat="1" ht="51" x14ac:dyDescent="0.2">
      <c r="A42" s="30" t="s">
        <v>279</v>
      </c>
      <c r="B42" s="39" t="s">
        <v>278</v>
      </c>
      <c r="C42" s="30" t="s">
        <v>21</v>
      </c>
      <c r="D42" s="38" t="s">
        <v>277</v>
      </c>
      <c r="E42" s="15" t="s">
        <v>276</v>
      </c>
      <c r="F42" s="37">
        <v>29756</v>
      </c>
      <c r="G42" s="36">
        <f>2021-1981</f>
        <v>40</v>
      </c>
      <c r="H42" s="36" t="s">
        <v>25</v>
      </c>
      <c r="I42" s="30" t="s">
        <v>275</v>
      </c>
      <c r="J42" s="35" t="s">
        <v>274</v>
      </c>
      <c r="K42" s="30" t="s">
        <v>16</v>
      </c>
      <c r="L42" s="30" t="s">
        <v>41</v>
      </c>
      <c r="M42" s="34" t="s">
        <v>47</v>
      </c>
      <c r="N42" s="33">
        <v>22914000</v>
      </c>
      <c r="O42" s="32">
        <v>44225</v>
      </c>
      <c r="P42" s="32">
        <v>44230</v>
      </c>
      <c r="Q42" s="32">
        <v>44410</v>
      </c>
      <c r="R42" s="30" t="s">
        <v>17</v>
      </c>
      <c r="S42" s="30">
        <v>6</v>
      </c>
      <c r="T42" s="31" t="s">
        <v>273</v>
      </c>
      <c r="U42" s="30" t="s">
        <v>50</v>
      </c>
    </row>
    <row r="43" spans="1:21" s="5" customFormat="1" ht="51" x14ac:dyDescent="0.2">
      <c r="A43" s="30" t="s">
        <v>272</v>
      </c>
      <c r="B43" s="39" t="s">
        <v>271</v>
      </c>
      <c r="C43" s="30" t="s">
        <v>21</v>
      </c>
      <c r="D43" s="38" t="s">
        <v>270</v>
      </c>
      <c r="E43" s="15" t="s">
        <v>269</v>
      </c>
      <c r="F43" s="37">
        <v>29361</v>
      </c>
      <c r="G43" s="36">
        <f>2021-1980</f>
        <v>41</v>
      </c>
      <c r="H43" s="36" t="s">
        <v>25</v>
      </c>
      <c r="I43" s="30" t="s">
        <v>268</v>
      </c>
      <c r="J43" s="35" t="s">
        <v>267</v>
      </c>
      <c r="K43" s="30" t="s">
        <v>16</v>
      </c>
      <c r="L43" s="30" t="s">
        <v>38</v>
      </c>
      <c r="M43" s="34" t="s">
        <v>44</v>
      </c>
      <c r="N43" s="33">
        <v>55242000</v>
      </c>
      <c r="O43" s="32">
        <v>44225</v>
      </c>
      <c r="P43" s="32">
        <v>44228</v>
      </c>
      <c r="Q43" s="32">
        <v>44408</v>
      </c>
      <c r="R43" s="30" t="s">
        <v>17</v>
      </c>
      <c r="S43" s="30">
        <v>6</v>
      </c>
      <c r="T43" s="31" t="s">
        <v>266</v>
      </c>
      <c r="U43" s="30" t="s">
        <v>50</v>
      </c>
    </row>
    <row r="44" spans="1:21" ht="63.75"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51"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63.75"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63.75"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63.75"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63.75"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51"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63.75"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63.75"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63.75"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63.75"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63.75"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63.75"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63.75"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63.75"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63.75"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63.75"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63.75"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63.75"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63.75"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63.75"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51"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51"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63.75"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63.75"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63.75"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63.75"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51"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63.75"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63.75"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8" spans="1:21" x14ac:dyDescent="0.2">
      <c r="T78" s="27"/>
    </row>
    <row r="50172" ht="12.95" customHeight="1" x14ac:dyDescent="0.2"/>
  </sheetData>
  <sheetProtection selectLockedCells="1" selectUnlockedCells="1"/>
  <autoFilter ref="A2:U75" xr:uid="{00000000-0009-0000-0000-000000000000}"/>
  <mergeCells count="2">
    <mergeCell ref="R2:S2"/>
    <mergeCell ref="A1:U1"/>
  </mergeCell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s>
  <pageMargins left="0.74791666666666667" right="0.74791666666666667" top="0.98402777777777772" bottom="0.98402777777777772" header="0.51180555555555551" footer="0.51180555555555551"/>
  <pageSetup firstPageNumber="0" orientation="portrait" horizontalDpi="300" verticalDpi="300" r:id="rId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2021-05-26T23:25:34Z</dcterms:modified>
</cp:coreProperties>
</file>