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11. NOVIEMBRE\"/>
    </mc:Choice>
  </mc:AlternateContent>
  <xr:revisionPtr revIDLastSave="0" documentId="13_ncr:1_{973FD83E-2223-4F07-9BB7-5F0806BAD7E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jec 22 abril" sheetId="1" state="hidden" r:id="rId1"/>
    <sheet name="ejec vig" sheetId="2" r:id="rId2"/>
  </sheets>
  <definedNames>
    <definedName name="_xlnm._FilterDatabase" localSheetId="0" hidden="1">'ejec 22 abril'!$A$1:$X$175</definedName>
    <definedName name="_xlnm._FilterDatabase" localSheetId="1" hidden="1">'ejec vig'!$A$11:$X$174</definedName>
    <definedName name="_xlnm.Print_Area" localSheetId="1">'ejec vig'!$B$1:$W$182</definedName>
    <definedName name="_xlnm.Print_Titles" localSheetId="1">'ejec vig'!$1:$11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2" l="1"/>
  <c r="W95" i="2"/>
  <c r="V95" i="2"/>
  <c r="U95" i="2"/>
  <c r="S95" i="2"/>
  <c r="R95" i="2"/>
  <c r="Q95" i="2"/>
  <c r="E95" i="2"/>
  <c r="F95" i="2"/>
  <c r="G95" i="2"/>
  <c r="H95" i="2"/>
  <c r="I95" i="2"/>
  <c r="J95" i="2"/>
  <c r="K95" i="2"/>
  <c r="L95" i="2"/>
  <c r="M95" i="2"/>
  <c r="N95" i="2"/>
  <c r="O95" i="2"/>
  <c r="D95" i="2"/>
  <c r="W56" i="2"/>
  <c r="V56" i="2"/>
  <c r="U56" i="2"/>
  <c r="S56" i="2"/>
  <c r="R56" i="2"/>
  <c r="Q56" i="2"/>
  <c r="E56" i="2"/>
  <c r="F56" i="2"/>
  <c r="G56" i="2"/>
  <c r="H56" i="2"/>
  <c r="I56" i="2"/>
  <c r="J56" i="2"/>
  <c r="K56" i="2"/>
  <c r="L56" i="2"/>
  <c r="M56" i="2"/>
  <c r="N56" i="2"/>
  <c r="O56" i="2"/>
  <c r="D56" i="2"/>
  <c r="W119" i="2" l="1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D119" i="2"/>
  <c r="D32" i="2"/>
  <c r="E32" i="2"/>
  <c r="D35" i="2"/>
  <c r="E35" i="2"/>
  <c r="D38" i="2"/>
  <c r="E38" i="2"/>
  <c r="D41" i="2"/>
  <c r="E41" i="2"/>
  <c r="D43" i="2"/>
  <c r="E43" i="2"/>
  <c r="D45" i="2"/>
  <c r="E45" i="2"/>
  <c r="D47" i="2"/>
  <c r="E47" i="2"/>
  <c r="D149" i="2"/>
  <c r="D111" i="2"/>
  <c r="D110" i="2" s="1"/>
  <c r="W157" i="2"/>
  <c r="W156" i="2" s="1"/>
  <c r="W155" i="2" s="1"/>
  <c r="V157" i="2"/>
  <c r="V156" i="2" s="1"/>
  <c r="V155" i="2" s="1"/>
  <c r="U157" i="2"/>
  <c r="U156" i="2" s="1"/>
  <c r="U155" i="2" s="1"/>
  <c r="S157" i="2"/>
  <c r="S156" i="2" s="1"/>
  <c r="S155" i="2" s="1"/>
  <c r="R157" i="2"/>
  <c r="R156" i="2" s="1"/>
  <c r="Q157" i="2"/>
  <c r="Q156" i="2" s="1"/>
  <c r="Q155" i="2" s="1"/>
  <c r="E157" i="2"/>
  <c r="E156" i="2" s="1"/>
  <c r="E155" i="2" s="1"/>
  <c r="F157" i="2"/>
  <c r="F156" i="2" s="1"/>
  <c r="F155" i="2" s="1"/>
  <c r="G157" i="2"/>
  <c r="G156" i="2" s="1"/>
  <c r="G155" i="2" s="1"/>
  <c r="H157" i="2"/>
  <c r="H156" i="2" s="1"/>
  <c r="H155" i="2" s="1"/>
  <c r="I157" i="2"/>
  <c r="I156" i="2" s="1"/>
  <c r="I155" i="2" s="1"/>
  <c r="J157" i="2"/>
  <c r="J156" i="2" s="1"/>
  <c r="J155" i="2" s="1"/>
  <c r="K157" i="2"/>
  <c r="K156" i="2" s="1"/>
  <c r="K155" i="2" s="1"/>
  <c r="L157" i="2"/>
  <c r="L156" i="2" s="1"/>
  <c r="L155" i="2" s="1"/>
  <c r="M157" i="2"/>
  <c r="M156" i="2" s="1"/>
  <c r="M155" i="2" s="1"/>
  <c r="N157" i="2"/>
  <c r="N156" i="2" s="1"/>
  <c r="O157" i="2"/>
  <c r="O156" i="2" s="1"/>
  <c r="O155" i="2" s="1"/>
  <c r="D157" i="2"/>
  <c r="D156" i="2" s="1"/>
  <c r="D155" i="2" s="1"/>
  <c r="D88" i="2"/>
  <c r="E88" i="2"/>
  <c r="D90" i="2"/>
  <c r="E90" i="2"/>
  <c r="D100" i="2"/>
  <c r="E100" i="2"/>
  <c r="D104" i="2"/>
  <c r="E104" i="2"/>
  <c r="W165" i="2"/>
  <c r="W164" i="2" s="1"/>
  <c r="W163" i="2" s="1"/>
  <c r="V165" i="2"/>
  <c r="V164" i="2" s="1"/>
  <c r="V163" i="2" s="1"/>
  <c r="U165" i="2"/>
  <c r="U164" i="2" s="1"/>
  <c r="U163" i="2" s="1"/>
  <c r="S165" i="2"/>
  <c r="S164" i="2" s="1"/>
  <c r="S163" i="2" s="1"/>
  <c r="R165" i="2"/>
  <c r="R164" i="2" s="1"/>
  <c r="Q165" i="2"/>
  <c r="Q164" i="2" s="1"/>
  <c r="Q163" i="2" s="1"/>
  <c r="O165" i="2"/>
  <c r="O164" i="2" s="1"/>
  <c r="O163" i="2" s="1"/>
  <c r="N165" i="2"/>
  <c r="N164" i="2" s="1"/>
  <c r="N163" i="2" s="1"/>
  <c r="M165" i="2"/>
  <c r="M164" i="2" s="1"/>
  <c r="M163" i="2" s="1"/>
  <c r="L165" i="2"/>
  <c r="L164" i="2" s="1"/>
  <c r="L163" i="2" s="1"/>
  <c r="K165" i="2"/>
  <c r="K164" i="2" s="1"/>
  <c r="K163" i="2" s="1"/>
  <c r="J165" i="2"/>
  <c r="J164" i="2" s="1"/>
  <c r="J163" i="2" s="1"/>
  <c r="I165" i="2"/>
  <c r="I164" i="2" s="1"/>
  <c r="I163" i="2" s="1"/>
  <c r="H165" i="2"/>
  <c r="H164" i="2" s="1"/>
  <c r="H163" i="2" s="1"/>
  <c r="G165" i="2"/>
  <c r="G164" i="2" s="1"/>
  <c r="G163" i="2" s="1"/>
  <c r="F165" i="2"/>
  <c r="F164" i="2" s="1"/>
  <c r="F163" i="2" s="1"/>
  <c r="E165" i="2"/>
  <c r="E164" i="2" s="1"/>
  <c r="E163" i="2" s="1"/>
  <c r="D165" i="2"/>
  <c r="D164" i="2" s="1"/>
  <c r="D163" i="2" s="1"/>
  <c r="W149" i="2"/>
  <c r="V149" i="2"/>
  <c r="U149" i="2"/>
  <c r="S149" i="2"/>
  <c r="R149" i="2"/>
  <c r="Q149" i="2"/>
  <c r="O149" i="2"/>
  <c r="N149" i="2"/>
  <c r="M149" i="2"/>
  <c r="L149" i="2"/>
  <c r="K149" i="2"/>
  <c r="J149" i="2"/>
  <c r="I149" i="2"/>
  <c r="H149" i="2"/>
  <c r="G149" i="2"/>
  <c r="F149" i="2"/>
  <c r="E149" i="2"/>
  <c r="W142" i="2"/>
  <c r="V142" i="2"/>
  <c r="U142" i="2"/>
  <c r="S142" i="2"/>
  <c r="R142" i="2"/>
  <c r="Q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W132" i="2"/>
  <c r="V132" i="2"/>
  <c r="U132" i="2"/>
  <c r="S132" i="2"/>
  <c r="R132" i="2"/>
  <c r="Q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W126" i="2"/>
  <c r="V126" i="2"/>
  <c r="U126" i="2"/>
  <c r="S126" i="2"/>
  <c r="Q126" i="2"/>
  <c r="O126" i="2"/>
  <c r="M126" i="2"/>
  <c r="L126" i="2"/>
  <c r="K126" i="2"/>
  <c r="J126" i="2"/>
  <c r="I126" i="2"/>
  <c r="H126" i="2"/>
  <c r="G126" i="2"/>
  <c r="F126" i="2"/>
  <c r="E126" i="2"/>
  <c r="W18" i="2"/>
  <c r="V18" i="2"/>
  <c r="U18" i="2"/>
  <c r="S18" i="2"/>
  <c r="R18" i="2"/>
  <c r="Q18" i="2"/>
  <c r="O18" i="2"/>
  <c r="N18" i="2"/>
  <c r="M18" i="2"/>
  <c r="L18" i="2"/>
  <c r="K18" i="2"/>
  <c r="J18" i="2"/>
  <c r="I18" i="2"/>
  <c r="H18" i="2"/>
  <c r="G18" i="2"/>
  <c r="F18" i="2"/>
  <c r="E18" i="2"/>
  <c r="D18" i="2"/>
  <c r="W28" i="2"/>
  <c r="V28" i="2"/>
  <c r="U28" i="2"/>
  <c r="S28" i="2"/>
  <c r="R28" i="2"/>
  <c r="Q28" i="2"/>
  <c r="O28" i="2"/>
  <c r="N28" i="2"/>
  <c r="M28" i="2"/>
  <c r="L28" i="2"/>
  <c r="K28" i="2"/>
  <c r="J28" i="2"/>
  <c r="I28" i="2"/>
  <c r="H28" i="2"/>
  <c r="G28" i="2"/>
  <c r="F28" i="2"/>
  <c r="E28" i="2"/>
  <c r="D28" i="2"/>
  <c r="W32" i="2"/>
  <c r="V32" i="2"/>
  <c r="U32" i="2"/>
  <c r="S32" i="2"/>
  <c r="R32" i="2"/>
  <c r="Q32" i="2"/>
  <c r="O32" i="2"/>
  <c r="N32" i="2"/>
  <c r="M32" i="2"/>
  <c r="L32" i="2"/>
  <c r="K32" i="2"/>
  <c r="J32" i="2"/>
  <c r="I32" i="2"/>
  <c r="H32" i="2"/>
  <c r="G32" i="2"/>
  <c r="F32" i="2"/>
  <c r="W35" i="2"/>
  <c r="V35" i="2"/>
  <c r="U35" i="2"/>
  <c r="S35" i="2"/>
  <c r="R35" i="2"/>
  <c r="Q35" i="2"/>
  <c r="O35" i="2"/>
  <c r="N35" i="2"/>
  <c r="M35" i="2"/>
  <c r="L35" i="2"/>
  <c r="K35" i="2"/>
  <c r="J35" i="2"/>
  <c r="I35" i="2"/>
  <c r="H35" i="2"/>
  <c r="G35" i="2"/>
  <c r="F35" i="2"/>
  <c r="W38" i="2"/>
  <c r="V38" i="2"/>
  <c r="U38" i="2"/>
  <c r="S38" i="2"/>
  <c r="R38" i="2"/>
  <c r="Q38" i="2"/>
  <c r="O38" i="2"/>
  <c r="N38" i="2"/>
  <c r="M38" i="2"/>
  <c r="L38" i="2"/>
  <c r="K38" i="2"/>
  <c r="J38" i="2"/>
  <c r="I38" i="2"/>
  <c r="H38" i="2"/>
  <c r="G38" i="2"/>
  <c r="F38" i="2"/>
  <c r="W41" i="2"/>
  <c r="V41" i="2"/>
  <c r="U41" i="2"/>
  <c r="S41" i="2"/>
  <c r="R41" i="2"/>
  <c r="Q41" i="2"/>
  <c r="O41" i="2"/>
  <c r="N41" i="2"/>
  <c r="M41" i="2"/>
  <c r="L41" i="2"/>
  <c r="K41" i="2"/>
  <c r="J41" i="2"/>
  <c r="I41" i="2"/>
  <c r="H41" i="2"/>
  <c r="G41" i="2"/>
  <c r="F41" i="2"/>
  <c r="W43" i="2"/>
  <c r="V43" i="2"/>
  <c r="U43" i="2"/>
  <c r="S43" i="2"/>
  <c r="R43" i="2"/>
  <c r="Q43" i="2"/>
  <c r="O43" i="2"/>
  <c r="N43" i="2"/>
  <c r="M43" i="2"/>
  <c r="L43" i="2"/>
  <c r="K43" i="2"/>
  <c r="J43" i="2"/>
  <c r="I43" i="2"/>
  <c r="H43" i="2"/>
  <c r="G43" i="2"/>
  <c r="F43" i="2"/>
  <c r="W45" i="2"/>
  <c r="V45" i="2"/>
  <c r="U45" i="2"/>
  <c r="S45" i="2"/>
  <c r="R45" i="2"/>
  <c r="Q45" i="2"/>
  <c r="O45" i="2"/>
  <c r="N45" i="2"/>
  <c r="M45" i="2"/>
  <c r="L45" i="2"/>
  <c r="K45" i="2"/>
  <c r="J45" i="2"/>
  <c r="I45" i="2"/>
  <c r="H45" i="2"/>
  <c r="G45" i="2"/>
  <c r="F45" i="2"/>
  <c r="W47" i="2"/>
  <c r="V47" i="2"/>
  <c r="U47" i="2"/>
  <c r="S47" i="2"/>
  <c r="R47" i="2"/>
  <c r="Q47" i="2"/>
  <c r="O47" i="2"/>
  <c r="N47" i="2"/>
  <c r="M47" i="2"/>
  <c r="L47" i="2"/>
  <c r="K47" i="2"/>
  <c r="J47" i="2"/>
  <c r="I47" i="2"/>
  <c r="H47" i="2"/>
  <c r="G47" i="2"/>
  <c r="F47" i="2"/>
  <c r="F31" i="2" s="1"/>
  <c r="W49" i="2"/>
  <c r="V49" i="2"/>
  <c r="U49" i="2"/>
  <c r="S49" i="2"/>
  <c r="R49" i="2"/>
  <c r="Q49" i="2"/>
  <c r="O49" i="2"/>
  <c r="N49" i="2"/>
  <c r="M49" i="2"/>
  <c r="L49" i="2"/>
  <c r="K49" i="2"/>
  <c r="J49" i="2"/>
  <c r="I49" i="2"/>
  <c r="H49" i="2"/>
  <c r="G49" i="2"/>
  <c r="F49" i="2"/>
  <c r="E49" i="2"/>
  <c r="D49" i="2"/>
  <c r="W55" i="2"/>
  <c r="W54" i="2" s="1"/>
  <c r="V55" i="2"/>
  <c r="V54" i="2" s="1"/>
  <c r="U55" i="2"/>
  <c r="U54" i="2" s="1"/>
  <c r="S55" i="2"/>
  <c r="S54" i="2" s="1"/>
  <c r="R55" i="2"/>
  <c r="R54" i="2" s="1"/>
  <c r="Q55" i="2"/>
  <c r="Q54" i="2" s="1"/>
  <c r="O55" i="2"/>
  <c r="O54" i="2" s="1"/>
  <c r="N55" i="2"/>
  <c r="M55" i="2"/>
  <c r="M54" i="2" s="1"/>
  <c r="L55" i="2"/>
  <c r="L54" i="2" s="1"/>
  <c r="K55" i="2"/>
  <c r="K54" i="2" s="1"/>
  <c r="J55" i="2"/>
  <c r="J54" i="2" s="1"/>
  <c r="I55" i="2"/>
  <c r="I54" i="2" s="1"/>
  <c r="H55" i="2"/>
  <c r="H54" i="2" s="1"/>
  <c r="G55" i="2"/>
  <c r="G54" i="2" s="1"/>
  <c r="F55" i="2"/>
  <c r="F54" i="2" s="1"/>
  <c r="E55" i="2"/>
  <c r="E54" i="2" s="1"/>
  <c r="D55" i="2"/>
  <c r="D54" i="2" s="1"/>
  <c r="W61" i="2"/>
  <c r="V61" i="2"/>
  <c r="U61" i="2"/>
  <c r="S61" i="2"/>
  <c r="R61" i="2"/>
  <c r="Q61" i="2"/>
  <c r="O61" i="2"/>
  <c r="N61" i="2"/>
  <c r="M61" i="2"/>
  <c r="L61" i="2"/>
  <c r="K61" i="2"/>
  <c r="J61" i="2"/>
  <c r="I61" i="2"/>
  <c r="H61" i="2"/>
  <c r="G61" i="2"/>
  <c r="F61" i="2"/>
  <c r="E61" i="2"/>
  <c r="D61" i="2"/>
  <c r="W64" i="2"/>
  <c r="V64" i="2"/>
  <c r="U64" i="2"/>
  <c r="S64" i="2"/>
  <c r="R64" i="2"/>
  <c r="Q64" i="2"/>
  <c r="O64" i="2"/>
  <c r="N64" i="2"/>
  <c r="M64" i="2"/>
  <c r="L64" i="2"/>
  <c r="K64" i="2"/>
  <c r="J64" i="2"/>
  <c r="I64" i="2"/>
  <c r="H64" i="2"/>
  <c r="G64" i="2"/>
  <c r="F64" i="2"/>
  <c r="E64" i="2"/>
  <c r="D64" i="2"/>
  <c r="W72" i="2"/>
  <c r="V72" i="2"/>
  <c r="U72" i="2"/>
  <c r="S72" i="2"/>
  <c r="R72" i="2"/>
  <c r="Q72" i="2"/>
  <c r="O72" i="2"/>
  <c r="N72" i="2"/>
  <c r="M72" i="2"/>
  <c r="L72" i="2"/>
  <c r="K72" i="2"/>
  <c r="J72" i="2"/>
  <c r="I72" i="2"/>
  <c r="H72" i="2"/>
  <c r="G72" i="2"/>
  <c r="F72" i="2"/>
  <c r="E72" i="2"/>
  <c r="D72" i="2"/>
  <c r="W78" i="2"/>
  <c r="W75" i="2" s="1"/>
  <c r="V78" i="2"/>
  <c r="V75" i="2" s="1"/>
  <c r="U78" i="2"/>
  <c r="U75" i="2" s="1"/>
  <c r="S78" i="2"/>
  <c r="S75" i="2" s="1"/>
  <c r="R78" i="2"/>
  <c r="R75" i="2" s="1"/>
  <c r="Q78" i="2"/>
  <c r="Q75" i="2" s="1"/>
  <c r="O78" i="2"/>
  <c r="O75" i="2" s="1"/>
  <c r="N78" i="2"/>
  <c r="N75" i="2" s="1"/>
  <c r="M78" i="2"/>
  <c r="M75" i="2" s="1"/>
  <c r="L78" i="2"/>
  <c r="L75" i="2" s="1"/>
  <c r="K78" i="2"/>
  <c r="K75" i="2" s="1"/>
  <c r="J78" i="2"/>
  <c r="J75" i="2" s="1"/>
  <c r="I78" i="2"/>
  <c r="I75" i="2" s="1"/>
  <c r="H78" i="2"/>
  <c r="H75" i="2" s="1"/>
  <c r="G78" i="2"/>
  <c r="G75" i="2" s="1"/>
  <c r="F78" i="2"/>
  <c r="F75" i="2" s="1"/>
  <c r="E78" i="2"/>
  <c r="E75" i="2" s="1"/>
  <c r="D78" i="2"/>
  <c r="D75" i="2" s="1"/>
  <c r="W81" i="2"/>
  <c r="V81" i="2"/>
  <c r="U81" i="2"/>
  <c r="S81" i="2"/>
  <c r="R81" i="2"/>
  <c r="Q81" i="2"/>
  <c r="O81" i="2"/>
  <c r="N81" i="2"/>
  <c r="M81" i="2"/>
  <c r="L81" i="2"/>
  <c r="K81" i="2"/>
  <c r="J81" i="2"/>
  <c r="I81" i="2"/>
  <c r="H81" i="2"/>
  <c r="G81" i="2"/>
  <c r="F81" i="2"/>
  <c r="E81" i="2"/>
  <c r="D81" i="2"/>
  <c r="W84" i="2"/>
  <c r="V84" i="2"/>
  <c r="U84" i="2"/>
  <c r="S84" i="2"/>
  <c r="R84" i="2"/>
  <c r="Q84" i="2"/>
  <c r="O84" i="2"/>
  <c r="N84" i="2"/>
  <c r="M84" i="2"/>
  <c r="L84" i="2"/>
  <c r="K84" i="2"/>
  <c r="J84" i="2"/>
  <c r="I84" i="2"/>
  <c r="H84" i="2"/>
  <c r="G84" i="2"/>
  <c r="F84" i="2"/>
  <c r="E84" i="2"/>
  <c r="D84" i="2"/>
  <c r="W90" i="2"/>
  <c r="V90" i="2"/>
  <c r="U90" i="2"/>
  <c r="S90" i="2"/>
  <c r="R90" i="2"/>
  <c r="Q90" i="2"/>
  <c r="O90" i="2"/>
  <c r="N90" i="2"/>
  <c r="M90" i="2"/>
  <c r="L90" i="2"/>
  <c r="K90" i="2"/>
  <c r="J90" i="2"/>
  <c r="I90" i="2"/>
  <c r="H90" i="2"/>
  <c r="G90" i="2"/>
  <c r="F90" i="2"/>
  <c r="W88" i="2"/>
  <c r="V88" i="2"/>
  <c r="U88" i="2"/>
  <c r="S88" i="2"/>
  <c r="R88" i="2"/>
  <c r="Q88" i="2"/>
  <c r="O88" i="2"/>
  <c r="N88" i="2"/>
  <c r="M88" i="2"/>
  <c r="L88" i="2"/>
  <c r="K88" i="2"/>
  <c r="J88" i="2"/>
  <c r="I88" i="2"/>
  <c r="H88" i="2"/>
  <c r="G88" i="2"/>
  <c r="F88" i="2"/>
  <c r="W100" i="2"/>
  <c r="V100" i="2"/>
  <c r="U100" i="2"/>
  <c r="S100" i="2"/>
  <c r="R100" i="2"/>
  <c r="Q100" i="2"/>
  <c r="O100" i="2"/>
  <c r="N100" i="2"/>
  <c r="M100" i="2"/>
  <c r="L100" i="2"/>
  <c r="K100" i="2"/>
  <c r="J100" i="2"/>
  <c r="I100" i="2"/>
  <c r="H100" i="2"/>
  <c r="G100" i="2"/>
  <c r="F100" i="2"/>
  <c r="W104" i="2"/>
  <c r="V104" i="2"/>
  <c r="U104" i="2"/>
  <c r="S104" i="2"/>
  <c r="R104" i="2"/>
  <c r="Q104" i="2"/>
  <c r="O104" i="2"/>
  <c r="N104" i="2"/>
  <c r="M104" i="2"/>
  <c r="L104" i="2"/>
  <c r="K104" i="2"/>
  <c r="J104" i="2"/>
  <c r="I104" i="2"/>
  <c r="H104" i="2"/>
  <c r="G104" i="2"/>
  <c r="F104" i="2"/>
  <c r="W108" i="2"/>
  <c r="V108" i="2"/>
  <c r="U108" i="2"/>
  <c r="S108" i="2"/>
  <c r="R108" i="2"/>
  <c r="Q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W111" i="2"/>
  <c r="W110" i="2" s="1"/>
  <c r="V111" i="2"/>
  <c r="V110" i="2" s="1"/>
  <c r="U111" i="2"/>
  <c r="U110" i="2" s="1"/>
  <c r="S111" i="2"/>
  <c r="S110" i="2" s="1"/>
  <c r="R111" i="2"/>
  <c r="R110" i="2" s="1"/>
  <c r="Q111" i="2"/>
  <c r="Q110" i="2" s="1"/>
  <c r="O111" i="2"/>
  <c r="O110" i="2" s="1"/>
  <c r="N111" i="2"/>
  <c r="N110" i="2" s="1"/>
  <c r="M111" i="2"/>
  <c r="M110" i="2" s="1"/>
  <c r="L111" i="2"/>
  <c r="L110" i="2" s="1"/>
  <c r="K111" i="2"/>
  <c r="K110" i="2" s="1"/>
  <c r="J111" i="2"/>
  <c r="J110" i="2" s="1"/>
  <c r="I111" i="2"/>
  <c r="I110" i="2" s="1"/>
  <c r="H111" i="2"/>
  <c r="H110" i="2" s="1"/>
  <c r="G111" i="2"/>
  <c r="G110" i="2" s="1"/>
  <c r="F111" i="2"/>
  <c r="F110" i="2" s="1"/>
  <c r="E111" i="2"/>
  <c r="E110" i="2" s="1"/>
  <c r="R126" i="2"/>
  <c r="N126" i="2"/>
  <c r="T108" i="2" l="1"/>
  <c r="W31" i="2"/>
  <c r="T32" i="2"/>
  <c r="T149" i="2"/>
  <c r="O31" i="2"/>
  <c r="U17" i="2"/>
  <c r="O125" i="2"/>
  <c r="L141" i="2"/>
  <c r="K141" i="2"/>
  <c r="J125" i="2"/>
  <c r="T41" i="2"/>
  <c r="T38" i="2"/>
  <c r="T35" i="2"/>
  <c r="P32" i="2"/>
  <c r="E17" i="2"/>
  <c r="I17" i="2"/>
  <c r="P132" i="2"/>
  <c r="D141" i="2"/>
  <c r="T72" i="2"/>
  <c r="T47" i="2"/>
  <c r="T132" i="2"/>
  <c r="P100" i="2"/>
  <c r="G60" i="2"/>
  <c r="T28" i="2"/>
  <c r="D17" i="2"/>
  <c r="L17" i="2"/>
  <c r="Q80" i="2"/>
  <c r="I80" i="2"/>
  <c r="I141" i="2"/>
  <c r="Q141" i="2"/>
  <c r="M60" i="2"/>
  <c r="W60" i="2"/>
  <c r="K60" i="2"/>
  <c r="T61" i="2"/>
  <c r="H125" i="2"/>
  <c r="W141" i="2"/>
  <c r="P81" i="2"/>
  <c r="P47" i="2"/>
  <c r="P45" i="2"/>
  <c r="P43" i="2"/>
  <c r="N31" i="2"/>
  <c r="F141" i="2"/>
  <c r="N141" i="2"/>
  <c r="Q60" i="2"/>
  <c r="S141" i="2"/>
  <c r="P149" i="2"/>
  <c r="D31" i="2"/>
  <c r="N125" i="2"/>
  <c r="P163" i="2"/>
  <c r="O87" i="2"/>
  <c r="N60" i="2"/>
  <c r="N80" i="2"/>
  <c r="P61" i="2"/>
  <c r="R60" i="2"/>
  <c r="R87" i="2"/>
  <c r="G80" i="2"/>
  <c r="G141" i="2"/>
  <c r="F87" i="2"/>
  <c r="L60" i="2"/>
  <c r="Q17" i="2"/>
  <c r="F17" i="2"/>
  <c r="F16" i="2" s="1"/>
  <c r="F15" i="2" s="1"/>
  <c r="P18" i="2"/>
  <c r="E125" i="2"/>
  <c r="H141" i="2"/>
  <c r="T90" i="2"/>
  <c r="V80" i="2"/>
  <c r="E60" i="2"/>
  <c r="G17" i="2"/>
  <c r="T156" i="2"/>
  <c r="F80" i="2"/>
  <c r="W80" i="2"/>
  <c r="L31" i="2"/>
  <c r="P64" i="2"/>
  <c r="T64" i="2"/>
  <c r="O60" i="2"/>
  <c r="P49" i="2"/>
  <c r="S125" i="2"/>
  <c r="F125" i="2"/>
  <c r="T142" i="2"/>
  <c r="P111" i="2"/>
  <c r="P95" i="2"/>
  <c r="V87" i="2"/>
  <c r="V74" i="2" s="1"/>
  <c r="F60" i="2"/>
  <c r="J60" i="2"/>
  <c r="S60" i="2"/>
  <c r="H60" i="2"/>
  <c r="P35" i="2"/>
  <c r="U125" i="2"/>
  <c r="T111" i="2"/>
  <c r="G87" i="2"/>
  <c r="K17" i="2"/>
  <c r="P142" i="2"/>
  <c r="P90" i="2"/>
  <c r="K125" i="2"/>
  <c r="Q125" i="2"/>
  <c r="U141" i="2"/>
  <c r="R141" i="2"/>
  <c r="I87" i="2"/>
  <c r="K80" i="2"/>
  <c r="S80" i="2"/>
  <c r="M17" i="2"/>
  <c r="W17" i="2"/>
  <c r="D125" i="2"/>
  <c r="T110" i="2"/>
  <c r="N54" i="2"/>
  <c r="P54" i="2" s="1"/>
  <c r="P55" i="2"/>
  <c r="P28" i="2"/>
  <c r="P164" i="2"/>
  <c r="T84" i="2"/>
  <c r="T104" i="2"/>
  <c r="H87" i="2"/>
  <c r="P72" i="2"/>
  <c r="J17" i="2"/>
  <c r="H17" i="2"/>
  <c r="O17" i="2"/>
  <c r="M125" i="2"/>
  <c r="W125" i="2"/>
  <c r="G125" i="2"/>
  <c r="D87" i="2"/>
  <c r="T88" i="2"/>
  <c r="H80" i="2"/>
  <c r="O80" i="2"/>
  <c r="D60" i="2"/>
  <c r="V60" i="2"/>
  <c r="T49" i="2"/>
  <c r="E141" i="2"/>
  <c r="E80" i="2"/>
  <c r="V141" i="2"/>
  <c r="S87" i="2"/>
  <c r="L80" i="2"/>
  <c r="J80" i="2"/>
  <c r="T81" i="2"/>
  <c r="U60" i="2"/>
  <c r="T45" i="2"/>
  <c r="G31" i="2"/>
  <c r="I125" i="2"/>
  <c r="P157" i="2"/>
  <c r="P104" i="2"/>
  <c r="Q31" i="2"/>
  <c r="N17" i="2"/>
  <c r="M141" i="2"/>
  <c r="T165" i="2"/>
  <c r="P108" i="2"/>
  <c r="I60" i="2"/>
  <c r="P84" i="2"/>
  <c r="U80" i="2"/>
  <c r="T43" i="2"/>
  <c r="R31" i="2"/>
  <c r="P38" i="2"/>
  <c r="V17" i="2"/>
  <c r="W87" i="2"/>
  <c r="U87" i="2"/>
  <c r="M80" i="2"/>
  <c r="J31" i="2"/>
  <c r="S31" i="2"/>
  <c r="T75" i="2"/>
  <c r="P75" i="2"/>
  <c r="Q87" i="2"/>
  <c r="T54" i="2"/>
  <c r="R163" i="2"/>
  <c r="T163" i="2" s="1"/>
  <c r="T164" i="2"/>
  <c r="N155" i="2"/>
  <c r="P155" i="2" s="1"/>
  <c r="P156" i="2"/>
  <c r="R125" i="2"/>
  <c r="T126" i="2"/>
  <c r="P88" i="2"/>
  <c r="N87" i="2"/>
  <c r="L87" i="2"/>
  <c r="T55" i="2"/>
  <c r="P110" i="2"/>
  <c r="H31" i="2"/>
  <c r="O141" i="2"/>
  <c r="R155" i="2"/>
  <c r="T155" i="2" s="1"/>
  <c r="D80" i="2"/>
  <c r="I31" i="2"/>
  <c r="P56" i="2"/>
  <c r="T100" i="2"/>
  <c r="K87" i="2"/>
  <c r="P41" i="2"/>
  <c r="J141" i="2"/>
  <c r="T78" i="2"/>
  <c r="V125" i="2"/>
  <c r="P126" i="2"/>
  <c r="R80" i="2"/>
  <c r="K31" i="2"/>
  <c r="R17" i="2"/>
  <c r="T18" i="2"/>
  <c r="L125" i="2"/>
  <c r="E87" i="2"/>
  <c r="P78" i="2"/>
  <c r="T56" i="2"/>
  <c r="J87" i="2"/>
  <c r="T95" i="2"/>
  <c r="M87" i="2"/>
  <c r="U31" i="2"/>
  <c r="S17" i="2"/>
  <c r="E31" i="2"/>
  <c r="M31" i="2"/>
  <c r="V31" i="2"/>
  <c r="P165" i="2"/>
  <c r="T157" i="2"/>
  <c r="W16" i="2" l="1"/>
  <c r="W15" i="2" s="1"/>
  <c r="O16" i="2"/>
  <c r="O15" i="2" s="1"/>
  <c r="U124" i="2"/>
  <c r="U123" i="2" s="1"/>
  <c r="U122" i="2" s="1"/>
  <c r="U121" i="2" s="1"/>
  <c r="L124" i="2"/>
  <c r="L123" i="2" s="1"/>
  <c r="L122" i="2" s="1"/>
  <c r="L121" i="2" s="1"/>
  <c r="O124" i="2"/>
  <c r="O123" i="2" s="1"/>
  <c r="O122" i="2" s="1"/>
  <c r="O121" i="2" s="1"/>
  <c r="U16" i="2"/>
  <c r="U15" i="2" s="1"/>
  <c r="E16" i="2"/>
  <c r="E15" i="2" s="1"/>
  <c r="W124" i="2"/>
  <c r="W123" i="2" s="1"/>
  <c r="W122" i="2" s="1"/>
  <c r="W121" i="2" s="1"/>
  <c r="V124" i="2"/>
  <c r="V123" i="2" s="1"/>
  <c r="V122" i="2" s="1"/>
  <c r="V121" i="2" s="1"/>
  <c r="M16" i="2"/>
  <c r="M15" i="2" s="1"/>
  <c r="D16" i="2"/>
  <c r="D15" i="2" s="1"/>
  <c r="D74" i="2"/>
  <c r="D59" i="2" s="1"/>
  <c r="D53" i="2" s="1"/>
  <c r="Q74" i="2"/>
  <c r="Q59" i="2" s="1"/>
  <c r="Q53" i="2" s="1"/>
  <c r="K124" i="2"/>
  <c r="K123" i="2" s="1"/>
  <c r="K122" i="2" s="1"/>
  <c r="K121" i="2" s="1"/>
  <c r="S16" i="2"/>
  <c r="S15" i="2" s="1"/>
  <c r="J124" i="2"/>
  <c r="J123" i="2" s="1"/>
  <c r="J122" i="2" s="1"/>
  <c r="J121" i="2" s="1"/>
  <c r="D124" i="2"/>
  <c r="D123" i="2" s="1"/>
  <c r="D122" i="2" s="1"/>
  <c r="D121" i="2" s="1"/>
  <c r="Q124" i="2"/>
  <c r="Q123" i="2" s="1"/>
  <c r="Q122" i="2" s="1"/>
  <c r="Q121" i="2" s="1"/>
  <c r="T87" i="2"/>
  <c r="P141" i="2"/>
  <c r="P80" i="2"/>
  <c r="I74" i="2"/>
  <c r="I59" i="2" s="1"/>
  <c r="I53" i="2" s="1"/>
  <c r="I124" i="2"/>
  <c r="I123" i="2" s="1"/>
  <c r="I122" i="2" s="1"/>
  <c r="I121" i="2" s="1"/>
  <c r="T141" i="2"/>
  <c r="O74" i="2"/>
  <c r="O59" i="2" s="1"/>
  <c r="O53" i="2" s="1"/>
  <c r="V16" i="2"/>
  <c r="V15" i="2" s="1"/>
  <c r="L16" i="2"/>
  <c r="L15" i="2" s="1"/>
  <c r="H124" i="2"/>
  <c r="H123" i="2" s="1"/>
  <c r="H122" i="2" s="1"/>
  <c r="H121" i="2" s="1"/>
  <c r="N124" i="2"/>
  <c r="N123" i="2" s="1"/>
  <c r="Q16" i="2"/>
  <c r="Q15" i="2" s="1"/>
  <c r="G74" i="2"/>
  <c r="G59" i="2" s="1"/>
  <c r="G53" i="2" s="1"/>
  <c r="F124" i="2"/>
  <c r="F123" i="2" s="1"/>
  <c r="F122" i="2" s="1"/>
  <c r="F121" i="2" s="1"/>
  <c r="F74" i="2"/>
  <c r="F59" i="2" s="1"/>
  <c r="F53" i="2" s="1"/>
  <c r="F13" i="2" s="1"/>
  <c r="S124" i="2"/>
  <c r="S123" i="2" s="1"/>
  <c r="S122" i="2" s="1"/>
  <c r="S121" i="2" s="1"/>
  <c r="T60" i="2"/>
  <c r="T31" i="2"/>
  <c r="G16" i="2"/>
  <c r="G15" i="2" s="1"/>
  <c r="W74" i="2"/>
  <c r="W59" i="2" s="1"/>
  <c r="W53" i="2" s="1"/>
  <c r="S74" i="2"/>
  <c r="S59" i="2" s="1"/>
  <c r="S53" i="2" s="1"/>
  <c r="M74" i="2"/>
  <c r="M59" i="2" s="1"/>
  <c r="M53" i="2" s="1"/>
  <c r="L74" i="2"/>
  <c r="L59" i="2" s="1"/>
  <c r="L53" i="2" s="1"/>
  <c r="P125" i="2"/>
  <c r="V59" i="2"/>
  <c r="V53" i="2" s="1"/>
  <c r="K16" i="2"/>
  <c r="K15" i="2" s="1"/>
  <c r="K74" i="2"/>
  <c r="K59" i="2" s="1"/>
  <c r="K53" i="2" s="1"/>
  <c r="J74" i="2"/>
  <c r="J59" i="2" s="1"/>
  <c r="J53" i="2" s="1"/>
  <c r="E124" i="2"/>
  <c r="E123" i="2" s="1"/>
  <c r="E122" i="2" s="1"/>
  <c r="E121" i="2" s="1"/>
  <c r="G124" i="2"/>
  <c r="G123" i="2" s="1"/>
  <c r="G122" i="2" s="1"/>
  <c r="G121" i="2" s="1"/>
  <c r="P60" i="2"/>
  <c r="U74" i="2"/>
  <c r="U59" i="2" s="1"/>
  <c r="U53" i="2" s="1"/>
  <c r="P17" i="2"/>
  <c r="N16" i="2"/>
  <c r="N15" i="2" s="1"/>
  <c r="J16" i="2"/>
  <c r="J15" i="2" s="1"/>
  <c r="H16" i="2"/>
  <c r="H15" i="2" s="1"/>
  <c r="H74" i="2"/>
  <c r="H59" i="2" s="1"/>
  <c r="H53" i="2" s="1"/>
  <c r="E74" i="2"/>
  <c r="E59" i="2" s="1"/>
  <c r="E53" i="2" s="1"/>
  <c r="M124" i="2"/>
  <c r="M123" i="2" s="1"/>
  <c r="M122" i="2" s="1"/>
  <c r="M121" i="2" s="1"/>
  <c r="P87" i="2"/>
  <c r="N74" i="2"/>
  <c r="I16" i="2"/>
  <c r="P31" i="2"/>
  <c r="T17" i="2"/>
  <c r="R16" i="2"/>
  <c r="R124" i="2"/>
  <c r="T125" i="2"/>
  <c r="R74" i="2"/>
  <c r="T80" i="2"/>
  <c r="W13" i="2" l="1"/>
  <c r="O14" i="2"/>
  <c r="E14" i="2"/>
  <c r="M14" i="2"/>
  <c r="W12" i="2"/>
  <c r="U14" i="2"/>
  <c r="P124" i="2"/>
  <c r="S13" i="2"/>
  <c r="S12" i="2" s="1"/>
  <c r="M13" i="2"/>
  <c r="M12" i="2" s="1"/>
  <c r="D14" i="2"/>
  <c r="S14" i="2"/>
  <c r="F14" i="2"/>
  <c r="D13" i="2"/>
  <c r="D12" i="2" s="1"/>
  <c r="Q13" i="2"/>
  <c r="Q12" i="2" s="1"/>
  <c r="Q14" i="2"/>
  <c r="L13" i="2"/>
  <c r="L12" i="2" s="1"/>
  <c r="O13" i="2"/>
  <c r="O12" i="2" s="1"/>
  <c r="F12" i="2"/>
  <c r="K14" i="2"/>
  <c r="G14" i="2"/>
  <c r="L14" i="2"/>
  <c r="W14" i="2"/>
  <c r="V14" i="2"/>
  <c r="G13" i="2"/>
  <c r="G12" i="2" s="1"/>
  <c r="J14" i="2"/>
  <c r="K13" i="2"/>
  <c r="K12" i="2" s="1"/>
  <c r="H13" i="2"/>
  <c r="H12" i="2" s="1"/>
  <c r="J13" i="2"/>
  <c r="J12" i="2" s="1"/>
  <c r="V13" i="2"/>
  <c r="V12" i="2" s="1"/>
  <c r="U13" i="2"/>
  <c r="U12" i="2" s="1"/>
  <c r="H14" i="2"/>
  <c r="E13" i="2"/>
  <c r="E12" i="2" s="1"/>
  <c r="R123" i="2"/>
  <c r="T124" i="2"/>
  <c r="T16" i="2"/>
  <c r="R15" i="2"/>
  <c r="N122" i="2"/>
  <c r="P123" i="2"/>
  <c r="I15" i="2"/>
  <c r="P16" i="2"/>
  <c r="T74" i="2"/>
  <c r="R59" i="2"/>
  <c r="P74" i="2"/>
  <c r="N59" i="2"/>
  <c r="N121" i="2" l="1"/>
  <c r="P121" i="2" s="1"/>
  <c r="P122" i="2"/>
  <c r="T15" i="2"/>
  <c r="I14" i="2"/>
  <c r="I13" i="2"/>
  <c r="P15" i="2"/>
  <c r="P59" i="2"/>
  <c r="N53" i="2"/>
  <c r="T59" i="2"/>
  <c r="R53" i="2"/>
  <c r="T53" i="2" s="1"/>
  <c r="R122" i="2"/>
  <c r="T123" i="2"/>
  <c r="R13" i="2" l="1"/>
  <c r="T13" i="2" s="1"/>
  <c r="I12" i="2"/>
  <c r="R14" i="2"/>
  <c r="T14" i="2" s="1"/>
  <c r="R121" i="2"/>
  <c r="T121" i="2" s="1"/>
  <c r="T122" i="2"/>
  <c r="P53" i="2"/>
  <c r="N14" i="2"/>
  <c r="P14" i="2" s="1"/>
  <c r="N13" i="2"/>
  <c r="R12" i="2" l="1"/>
  <c r="T12" i="2" s="1"/>
  <c r="N12" i="2"/>
  <c r="P12" i="2" s="1"/>
  <c r="P13" i="2"/>
</calcChain>
</file>

<file path=xl/sharedStrings.xml><?xml version="1.0" encoding="utf-8"?>
<sst xmlns="http://schemas.openxmlformats.org/spreadsheetml/2006/main" count="712" uniqueCount="306">
  <si>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</si>
  <si>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</si>
  <si>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</si>
  <si>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</si>
  <si>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</si>
  <si>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</si>
  <si>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</si>
  <si>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</si>
  <si>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</si>
  <si>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</si>
  <si>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</si>
  <si>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</si>
  <si>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</si>
  <si>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</si>
  <si>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</si>
  <si>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</si>
  <si>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</si>
  <si>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</si>
  <si>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</si>
  <si>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</si>
  <si>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</t>
  </si>
  <si>
    <t>Sueldo básico</t>
  </si>
  <si>
    <t>1-100-F001</t>
  </si>
  <si>
    <t xml:space="preserve"> VA-Recursos distrito</t>
  </si>
  <si>
    <t>1310101010104</t>
  </si>
  <si>
    <t>Gastos de representación</t>
  </si>
  <si>
    <t>1310101010105</t>
  </si>
  <si>
    <t>Horas extras, dominicales, festivos, recargo nocturno y trabajo suplementario</t>
  </si>
  <si>
    <t>1310101010106</t>
  </si>
  <si>
    <t>Auxilio de transporte</t>
  </si>
  <si>
    <t>1310101010107</t>
  </si>
  <si>
    <t>Subsidio de alimentación</t>
  </si>
  <si>
    <t>1310101010108</t>
  </si>
  <si>
    <t>Bonificación por servicios prestados</t>
  </si>
  <si>
    <t>1310101010109</t>
  </si>
  <si>
    <t>Prima de servicios</t>
  </si>
  <si>
    <t>1310101010110</t>
  </si>
  <si>
    <t>Prima de navidad</t>
  </si>
  <si>
    <t>1310101010111</t>
  </si>
  <si>
    <t>Prima de vacaciones</t>
  </si>
  <si>
    <t>1310101010201</t>
  </si>
  <si>
    <t>Prima de antigüedad</t>
  </si>
  <si>
    <t>1310101010202</t>
  </si>
  <si>
    <t>Prima técnica</t>
  </si>
  <si>
    <t>1310101020101</t>
  </si>
  <si>
    <t>Aportes a la seguridad social en pensiones públicas</t>
  </si>
  <si>
    <t>1310101020102</t>
  </si>
  <si>
    <t>Aportes a la seguridad social en pensiones privadas</t>
  </si>
  <si>
    <t>1310101020201</t>
  </si>
  <si>
    <t>Aportes a la seguridad social en salud pública</t>
  </si>
  <si>
    <t>1310101020202</t>
  </si>
  <si>
    <t>Aportes a la seguridad social en salud privada</t>
  </si>
  <si>
    <t>1310101020301</t>
  </si>
  <si>
    <t>Aportes de cesantías a fondos públicos</t>
  </si>
  <si>
    <t>1310101020302</t>
  </si>
  <si>
    <t>Aportes de cesantías a fondos privados</t>
  </si>
  <si>
    <t>1310101020401</t>
  </si>
  <si>
    <t>Compensar</t>
  </si>
  <si>
    <t>1310101020501</t>
  </si>
  <si>
    <t>Aportes generales al sistema de riesgos laborales públicos</t>
  </si>
  <si>
    <t>1310101020601</t>
  </si>
  <si>
    <t>Aportes al ICBF de funcionarios</t>
  </si>
  <si>
    <t>1310101020701</t>
  </si>
  <si>
    <t>Aportes al SENA de funcionarios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</si>
  <si>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</si>
  <si>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</si>
  <si>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</si>
  <si>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</si>
  <si>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</si>
  <si>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1310201010106</t>
  </si>
  <si>
    <t>Maquinaria y aparatos eléctricos</t>
  </si>
  <si>
    <t>1310202010103</t>
  </si>
  <si>
    <t>Productos de molinería, almidones y productos derivados del almidón; otros productos alimenticios</t>
  </si>
  <si>
    <t>1310202010106</t>
  </si>
  <si>
    <t>Dotación (prendas de vestir y calzado)</t>
  </si>
  <si>
    <t>1310202010201</t>
  </si>
  <si>
    <t>Productos de madera, corcho, cestería y espartería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</si>
  <si>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</si>
  <si>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</si>
  <si>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</si>
  <si>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</si>
  <si>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</si>
  <si>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</si>
  <si>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</si>
  <si>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</si>
  <si>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</si>
  <si>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</si>
  <si>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1310202010208</t>
  </si>
  <si>
    <t>Muebles; otros bienes transportables n.c.p.</t>
  </si>
  <si>
    <t>1310202010302</t>
  </si>
  <si>
    <t>Productos metálicos elaborados (excepto maquinaria y equipo)</t>
  </si>
  <si>
    <t>1310202020102</t>
  </si>
  <si>
    <t>Servicios de transporte de pasajeros</t>
  </si>
  <si>
    <t>1310202020104</t>
  </si>
  <si>
    <t>Servicios de alquiler de vehículos de transporte con operario</t>
  </si>
  <si>
    <t>131020202010601</t>
  </si>
  <si>
    <t>Servicios de mensajería</t>
  </si>
  <si>
    <t>131020202020108</t>
  </si>
  <si>
    <t>Servicios de seguros contra incendio, terremoto o sustracción</t>
  </si>
  <si>
    <t>131020202020109</t>
  </si>
  <si>
    <t>Servicios de seguros generales de responsabilidad</t>
  </si>
  <si>
    <t>131020202020201</t>
  </si>
  <si>
    <t>Servicios de alquiler o arrendamiento con o sin opción de compra relativos a bienes inmuebles no residenciales propios o arrendados</t>
  </si>
  <si>
    <t>131020202020202</t>
  </si>
  <si>
    <t>Servicios de administración de bienes inmuebles a comisión o por contrato</t>
  </si>
  <si>
    <t>131020202030201</t>
  </si>
  <si>
    <t>Servicios de documentación y certificación jurídica</t>
  </si>
  <si>
    <t>131020202030301</t>
  </si>
  <si>
    <t>Servicios de consultoría en administración y servicios de gestión; servicios de tecnología de la información</t>
  </si>
  <si>
    <t>131020202030303</t>
  </si>
  <si>
    <t>Servicios de diseño y desarrollo de la tecnología de la información (TI)</t>
  </si>
  <si>
    <t>131020202030304</t>
  </si>
  <si>
    <t>Servicios de suministro de infraestructura de hosting y de tecnología de la información (TI)</t>
  </si>
  <si>
    <t>131020202030313</t>
  </si>
  <si>
    <t>Otros servicios profesionales y técnicos n.c.p.</t>
  </si>
  <si>
    <t>131020202030401</t>
  </si>
  <si>
    <t>Servicios de telefonía fija</t>
  </si>
  <si>
    <t>131020202030402</t>
  </si>
  <si>
    <t>Servicios de telecomunicaciones móviles</t>
  </si>
  <si>
    <t>131020202030404</t>
  </si>
  <si>
    <t>Servicios de telecomunicaciones a través de internet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</si>
  <si>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</si>
  <si>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</si>
  <si>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</si>
  <si>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</si>
  <si>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</si>
  <si>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</si>
  <si>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</si>
  <si>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</si>
  <si>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</si>
  <si>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</si>
  <si>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131020202030612</t>
  </si>
  <si>
    <t>Servicios de reparación de otros bienes</t>
  </si>
  <si>
    <t>131020202030702</t>
  </si>
  <si>
    <t>Servicios de impresión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</si>
  <si>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</si>
  <si>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</si>
  <si>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</si>
  <si>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</si>
  <si>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</si>
  <si>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</si>
  <si>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</si>
  <si>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</si>
  <si>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</si>
  <si>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</si>
  <si>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</si>
  <si>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</si>
  <si>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</si>
  <si>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</si>
  <si>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133011601210000007682</t>
  </si>
  <si>
    <t>Desarrollo y fomento a las prácticas artísticas y culturales para dinamizar el centro de Bogotá</t>
  </si>
  <si>
    <t>Servicios para la comunidad, sociales y personales</t>
  </si>
  <si>
    <t>3-100-F002</t>
  </si>
  <si>
    <t>VA-Administrados de libre destinación</t>
  </si>
  <si>
    <t>3-200-F002</t>
  </si>
  <si>
    <t>RB-Administrados de libre destinación</t>
  </si>
  <si>
    <t>133011601210000007724</t>
  </si>
  <si>
    <t>Mejoramiento y conservación de la infraestructura cultural pública para el disfrute del centro de Bogotá</t>
  </si>
  <si>
    <t>Servicios de la construcción</t>
  </si>
  <si>
    <t>3-601-I001</t>
  </si>
  <si>
    <t>PAS-Administrados de destinación especif</t>
  </si>
  <si>
    <t xml:space="preserve">Servicios prestados a las empresas y servicios de producción 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</si>
  <si>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</si>
  <si>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</si>
  <si>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</si>
  <si>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</si>
  <si>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133011603450000007664</t>
  </si>
  <si>
    <t>Transformación cultural de imaginarios del centro de Bogotá</t>
  </si>
  <si>
    <t>133011605560000007760</t>
  </si>
  <si>
    <t>Modernización de la arquitectura institucional de la FUGA</t>
  </si>
  <si>
    <t>3-400-F002</t>
  </si>
  <si>
    <t>RF-Administrados de libre destinación</t>
  </si>
  <si>
    <t>No. Proyecto/PosPre/Fondo</t>
  </si>
  <si>
    <t>Descripción Proyecto/PosPre/Fondo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</si>
  <si>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</si>
  <si>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</si>
  <si>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</si>
  <si>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</si>
  <si>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</si>
  <si>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</si>
  <si>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</si>
  <si>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</si>
  <si>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</si>
  <si>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</si>
  <si>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</si>
  <si>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</si>
  <si>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13101010102</t>
  </si>
  <si>
    <t>Factores salariales especiales</t>
  </si>
  <si>
    <t>131010102</t>
  </si>
  <si>
    <t>Contribuciones inherentes a la nómina</t>
  </si>
  <si>
    <t>13101010201</t>
  </si>
  <si>
    <t>Aportes a la seguridad social en pensiones</t>
  </si>
  <si>
    <t>13101010202</t>
  </si>
  <si>
    <t>Aportes a la seguridad social en salud</t>
  </si>
  <si>
    <t>13101010203</t>
  </si>
  <si>
    <t>Aportes de cesantías</t>
  </si>
  <si>
    <t>13101010204</t>
  </si>
  <si>
    <t>Aportes a cajas de compensación familiar</t>
  </si>
  <si>
    <t>13101010205</t>
  </si>
  <si>
    <t>Aportes generales al sistema de riesgos laborales</t>
  </si>
  <si>
    <t>13101010206</t>
  </si>
  <si>
    <t>Aportes al ICBF</t>
  </si>
  <si>
    <t>13101010207</t>
  </si>
  <si>
    <t>Aportes al SENA</t>
  </si>
  <si>
    <t>131010103</t>
  </si>
  <si>
    <t>Remuneraciones no constitutivas de factor salarial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</si>
  <si>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</si>
  <si>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</si>
  <si>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</si>
  <si>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</si>
  <si>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</si>
  <si>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</si>
  <si>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</si>
  <si>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</si>
  <si>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</si>
  <si>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</si>
  <si>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</si>
  <si>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</si>
  <si>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</si>
  <si>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</si>
  <si>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13102020102</t>
  </si>
  <si>
    <t>Otros bienes transportables (excepto productos metálicos, maquinaria y equipo</t>
  </si>
  <si>
    <t>13102020103</t>
  </si>
  <si>
    <t>Productos metálicos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</si>
  <si>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</si>
  <si>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</si>
  <si>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</si>
  <si>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</si>
  <si>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</si>
  <si>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</si>
  <si>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</si>
  <si>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</si>
  <si>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</si>
  <si>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</si>
  <si>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1310202020202</t>
  </si>
  <si>
    <t>Servicios inmobiliarios</t>
  </si>
  <si>
    <t>13102020203</t>
  </si>
  <si>
    <t>Servicios prestados a las empresas y servicios de producción</t>
  </si>
  <si>
    <t>1310202020302</t>
  </si>
  <si>
    <t>Servicios jurídicos y contables</t>
  </si>
  <si>
    <t>1310202020303</t>
  </si>
  <si>
    <t>Otros servicios profesionales, científicos y técnicos</t>
  </si>
  <si>
    <t>1310202020304</t>
  </si>
  <si>
    <t>Servicios de telecomunicaciones, transmisión y suministro de información</t>
  </si>
  <si>
    <t>1310202020305</t>
  </si>
  <si>
    <t>Servicios de soporte</t>
  </si>
  <si>
    <t>1310202020306</t>
  </si>
  <si>
    <t>Servicios de mantenimiento, reparación e instalación (excepto servicios de construcción)</t>
  </si>
  <si>
    <t>1310202020307</t>
  </si>
  <si>
    <t>Otros servicios de fabricación; servicios de edición, impresión y reproducción; servicios de recuperación de materiales</t>
  </si>
  <si>
    <t>13102020204</t>
  </si>
  <si>
    <t>Servicios administrativos del Gobierno</t>
  </si>
  <si>
    <t>1310202020401</t>
  </si>
  <si>
    <t>Otros servicios públicos generales del Gobierno n.c.p.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</si>
  <si>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</si>
  <si>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</si>
  <si>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</si>
  <si>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</si>
  <si>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</si>
  <si>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</si>
  <si>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</si>
  <si>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</si>
  <si>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</si>
  <si>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</si>
  <si>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13301160124</t>
  </si>
  <si>
    <t>Bogotá región emprendedora e innovadora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</si>
  <si>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</si>
  <si>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</si>
  <si>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</si>
  <si>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</si>
  <si>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133011605</t>
  </si>
  <si>
    <t>Construir Bogotá Región con gobierno abierto, transparente y ciudadanía consciente</t>
  </si>
  <si>
    <t>13301160556</t>
  </si>
  <si>
    <t>Gestión Pública Efectiva</t>
  </si>
  <si>
    <t>VA-Recursos distrito</t>
  </si>
  <si>
    <t xml:space="preserve">3-100-F002  </t>
  </si>
  <si>
    <t xml:space="preserve">3-200-F002  </t>
  </si>
  <si>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</si>
  <si>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</si>
  <si>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</si>
  <si>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</si>
  <si>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</si>
  <si>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2021</t>
  </si>
  <si>
    <t>MARGARITA MARIA DIAZ CASAS</t>
  </si>
  <si>
    <t>C.C. No. 45.565.585</t>
  </si>
  <si>
    <t>TELEFONO: 4320410</t>
  </si>
  <si>
    <t>Ej.Giro %</t>
  </si>
  <si>
    <t>Giros Acumul Tesoral</t>
  </si>
  <si>
    <t>DIRECTORA GENERAL</t>
  </si>
  <si>
    <t>3-100-I001</t>
  </si>
  <si>
    <t>VA-Administrados de destinación especifica</t>
  </si>
  <si>
    <t>Multas y sanciones</t>
  </si>
  <si>
    <t>13103</t>
  </si>
  <si>
    <t>Gastos diversos</t>
  </si>
  <si>
    <t>RUTH ERLEY ROJAS PULGARÍN</t>
  </si>
  <si>
    <t>RESPONSABLE DE PRESUPUESTO (e )</t>
  </si>
  <si>
    <t>C.C. No. 52.157.092 DE BOGOTÁ</t>
  </si>
  <si>
    <t>X</t>
  </si>
  <si>
    <t>MES: NOVIEMBRE DE 2021</t>
  </si>
  <si>
    <t>01 de diciembre de 2021</t>
  </si>
  <si>
    <t>1310201010107</t>
  </si>
  <si>
    <t>Equipo y aparatos de radio, televisión y comunicaciones</t>
  </si>
  <si>
    <t>131020202030408</t>
  </si>
  <si>
    <t>Servicios de transmisión</t>
  </si>
  <si>
    <t>1-601-F001</t>
  </si>
  <si>
    <t>PAS-Otros 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</si>
</sst>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</cellStyleXfs>
  <cellXfs count="69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49" fontId="18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vertical="top"/>
    </xf>
    <xf numFmtId="0" fontId="0" fillId="33" borderId="12" xfId="0" applyFill="1" applyBorder="1"/>
    <xf numFmtId="0" fontId="19" fillId="0" borderId="10" xfId="0" applyFont="1" applyBorder="1" applyAlignment="1">
      <alignment vertical="center" wrapText="1"/>
    </xf>
    <xf numFmtId="164" fontId="16" fillId="34" borderId="0" xfId="1" applyNumberFormat="1" applyFont="1" applyFill="1"/>
    <xf numFmtId="0" fontId="16" fillId="34" borderId="0" xfId="0" applyFont="1" applyFill="1"/>
    <xf numFmtId="164" fontId="0" fillId="34" borderId="0" xfId="1" applyNumberFormat="1" applyFont="1" applyFill="1"/>
    <xf numFmtId="0" fontId="0" fillId="34" borderId="0" xfId="0" applyFill="1"/>
    <xf numFmtId="164" fontId="1" fillId="34" borderId="0" xfId="1" applyNumberFormat="1" applyFont="1" applyFill="1"/>
    <xf numFmtId="0" fontId="0" fillId="34" borderId="0" xfId="0" applyFont="1" applyFill="1"/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left" vertical="center" wrapText="1"/>
    </xf>
    <xf numFmtId="165" fontId="20" fillId="0" borderId="0" xfId="43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1" fontId="0" fillId="0" borderId="0" xfId="43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1" fontId="0" fillId="0" borderId="13" xfId="43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164" fontId="16" fillId="0" borderId="10" xfId="1" applyNumberFormat="1" applyFont="1" applyBorder="1" applyAlignment="1">
      <alignment horizontal="center" vertical="center" wrapText="1"/>
    </xf>
    <xf numFmtId="43" fontId="16" fillId="0" borderId="10" xfId="1" applyNumberFormat="1" applyFont="1" applyBorder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0" fontId="0" fillId="34" borderId="10" xfId="0" applyFill="1" applyBorder="1" applyAlignment="1">
      <alignment vertical="center" wrapText="1"/>
    </xf>
    <xf numFmtId="164" fontId="16" fillId="34" borderId="10" xfId="1" applyNumberFormat="1" applyFont="1" applyFill="1" applyBorder="1" applyAlignment="1">
      <alignment vertical="center"/>
    </xf>
    <xf numFmtId="43" fontId="16" fillId="34" borderId="10" xfId="1" applyNumberFormat="1" applyFont="1" applyFill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43" fontId="0" fillId="0" borderId="10" xfId="1" applyNumberFormat="1" applyFont="1" applyBorder="1" applyAlignment="1">
      <alignment vertical="center"/>
    </xf>
    <xf numFmtId="164" fontId="0" fillId="34" borderId="10" xfId="1" applyNumberFormat="1" applyFont="1" applyFill="1" applyBorder="1" applyAlignment="1">
      <alignment vertical="center"/>
    </xf>
    <xf numFmtId="43" fontId="1" fillId="34" borderId="10" xfId="1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64" fontId="1" fillId="34" borderId="10" xfId="1" applyNumberFormat="1" applyFont="1" applyFill="1" applyBorder="1" applyAlignment="1">
      <alignment vertical="center"/>
    </xf>
    <xf numFmtId="43" fontId="1" fillId="0" borderId="10" xfId="1" applyNumberFormat="1" applyFont="1" applyBorder="1" applyAlignment="1">
      <alignment vertical="center"/>
    </xf>
    <xf numFmtId="164" fontId="0" fillId="0" borderId="10" xfId="1" applyNumberFormat="1" applyFont="1" applyFill="1" applyBorder="1" applyAlignment="1">
      <alignment vertical="center"/>
    </xf>
    <xf numFmtId="43" fontId="1" fillId="0" borderId="10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0" fontId="0" fillId="0" borderId="0" xfId="0" applyFill="1"/>
    <xf numFmtId="0" fontId="20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18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vertical="center"/>
    </xf>
    <xf numFmtId="0" fontId="21" fillId="34" borderId="10" xfId="0" applyNumberFormat="1" applyFont="1" applyFill="1" applyBorder="1" applyAlignment="1">
      <alignment horizontal="left" vertical="center"/>
    </xf>
    <xf numFmtId="0" fontId="18" fillId="34" borderId="10" xfId="0" applyNumberFormat="1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19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43" builtinId="6"/>
    <cellStyle name="Neutral" xfId="9" builtinId="28" customBuiltin="1"/>
    <cellStyle name="Normal" xfId="0" builtinId="0"/>
    <cellStyle name="Normal 2" xfId="45" xr:uid="{39EC69B2-0F25-4FC0-8EE2-4E1179668480}"/>
    <cellStyle name="Normal 2 3" xfId="46" xr:uid="{41A5E1E9-49F6-4071-8CA3-BC84A79C423B}"/>
    <cellStyle name="Normal 3" xfId="44" xr:uid="{5263B76F-18EE-4F18-850F-FF2865CD9225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175"/>
  <sheetViews>
    <sheetView workbookViewId="0"/>
  </sheetViews>
  <sheetFormatPr baseColWidth="10" defaultRowHeight="15" x14ac:dyDescent="0.25"/>
  <cols>
    <col min="1" max="1" width="26" customWidth="1"/>
    <col min="3" max="3" width="17.85546875" style="1" bestFit="1" customWidth="1"/>
    <col min="4" max="4" width="11.5703125" style="1" bestFit="1" customWidth="1"/>
    <col min="5" max="5" width="15.140625" style="1" bestFit="1" customWidth="1"/>
    <col min="6" max="6" width="17.85546875" style="1" bestFit="1" customWidth="1"/>
    <col min="7" max="7" width="11.5703125" style="1" bestFit="1" customWidth="1"/>
    <col min="8" max="8" width="17.85546875" style="1" bestFit="1" customWidth="1"/>
    <col min="9" max="9" width="15.140625" style="1" bestFit="1" customWidth="1"/>
    <col min="10" max="11" width="16.85546875" style="1" bestFit="1" customWidth="1"/>
    <col min="12" max="12" width="15.140625" style="1" bestFit="1" customWidth="1"/>
    <col min="13" max="14" width="16.85546875" style="1" bestFit="1" customWidth="1"/>
    <col min="15" max="15" width="11.5703125" style="1" bestFit="1" customWidth="1"/>
    <col min="16" max="16" width="15.140625" style="1" bestFit="1" customWidth="1"/>
    <col min="17" max="18" width="16.85546875" style="1" bestFit="1" customWidth="1"/>
    <col min="19" max="19" width="11.5703125" style="1" bestFit="1" customWidth="1"/>
    <col min="20" max="20" width="15.140625" style="1" bestFit="1" customWidth="1"/>
    <col min="21" max="21" width="16.85546875" style="1" bestFit="1" customWidth="1"/>
    <col min="22" max="22" width="13.140625" style="1" bestFit="1" customWidth="1"/>
    <col min="23" max="23" width="11.42578125" style="1"/>
  </cols>
  <sheetData>
    <row r="1" spans="1:23" s="2" customFormat="1" ht="36" x14ac:dyDescent="0.25">
      <c r="A1" s="8" t="s">
        <v>172</v>
      </c>
      <c r="B1" s="8" t="s">
        <v>173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/>
    </row>
    <row r="2" spans="1:23" s="2" customFormat="1" hidden="1" x14ac:dyDescent="0.25">
      <c r="A2" s="9" t="s">
        <v>174</v>
      </c>
      <c r="B2" s="10" t="s">
        <v>175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idden="1" x14ac:dyDescent="0.25">
      <c r="A3" s="9" t="s">
        <v>176</v>
      </c>
      <c r="B3" s="10" t="s">
        <v>177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2" customFormat="1" hidden="1" x14ac:dyDescent="0.25">
      <c r="A4" s="9" t="s">
        <v>178</v>
      </c>
      <c r="B4" s="10" t="s">
        <v>179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2" customFormat="1" hidden="1" x14ac:dyDescent="0.25">
      <c r="A5" s="9" t="s">
        <v>180</v>
      </c>
      <c r="B5" s="10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2" customFormat="1" hidden="1" x14ac:dyDescent="0.25">
      <c r="A6" s="9" t="s">
        <v>182</v>
      </c>
      <c r="B6" s="10" t="s">
        <v>183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2" customFormat="1" hidden="1" x14ac:dyDescent="0.25">
      <c r="A7" s="9" t="s">
        <v>184</v>
      </c>
      <c r="B7" s="10" t="s">
        <v>185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idden="1" x14ac:dyDescent="0.25">
      <c r="A8" s="4" t="s">
        <v>20</v>
      </c>
      <c r="B8" s="6" t="s">
        <v>21</v>
      </c>
      <c r="C8" s="1">
        <v>1507476000</v>
      </c>
      <c r="D8" s="1">
        <v>0</v>
      </c>
      <c r="E8" s="1">
        <v>0</v>
      </c>
      <c r="F8" s="1">
        <v>1507476000</v>
      </c>
      <c r="G8" s="1">
        <v>0</v>
      </c>
      <c r="H8" s="1">
        <v>1507476000</v>
      </c>
      <c r="I8" s="1">
        <v>110845980</v>
      </c>
      <c r="J8" s="1">
        <v>462382903</v>
      </c>
      <c r="K8" s="1">
        <v>1045093097</v>
      </c>
      <c r="L8" s="1">
        <v>110845980</v>
      </c>
      <c r="M8" s="1">
        <v>462382903</v>
      </c>
      <c r="N8" s="1">
        <v>0</v>
      </c>
      <c r="O8" s="1">
        <v>30.672699999999999</v>
      </c>
      <c r="P8" s="1">
        <v>110845980</v>
      </c>
      <c r="Q8" s="1">
        <v>462382903</v>
      </c>
      <c r="R8" s="1">
        <v>0</v>
      </c>
      <c r="S8" s="1">
        <v>30.672699999999999</v>
      </c>
      <c r="T8" s="1">
        <v>110845980</v>
      </c>
      <c r="U8" s="1">
        <v>462382903</v>
      </c>
      <c r="V8" s="1">
        <v>0</v>
      </c>
    </row>
    <row r="9" spans="1:23" ht="24.75" customHeight="1" x14ac:dyDescent="0.25">
      <c r="A9" s="5" t="s">
        <v>22</v>
      </c>
      <c r="B9" s="7" t="s">
        <v>23</v>
      </c>
      <c r="C9" s="1">
        <v>1507476000</v>
      </c>
      <c r="D9" s="1">
        <v>0</v>
      </c>
      <c r="E9" s="1">
        <v>0</v>
      </c>
      <c r="F9" s="1">
        <v>1507476000</v>
      </c>
      <c r="G9" s="1">
        <v>0</v>
      </c>
      <c r="H9" s="1">
        <v>1507476000</v>
      </c>
      <c r="I9" s="1">
        <v>110845980</v>
      </c>
      <c r="J9" s="1">
        <v>462382903</v>
      </c>
      <c r="K9" s="1">
        <v>1045093097</v>
      </c>
      <c r="L9" s="1">
        <v>110845980</v>
      </c>
      <c r="M9" s="1">
        <v>462382903</v>
      </c>
      <c r="N9" s="1">
        <v>0</v>
      </c>
      <c r="O9" s="1">
        <v>30.672699999999999</v>
      </c>
      <c r="P9" s="1">
        <v>110845980</v>
      </c>
      <c r="Q9" s="1">
        <v>462382903</v>
      </c>
      <c r="R9" s="1">
        <v>0</v>
      </c>
      <c r="S9" s="1">
        <v>30.672699999999999</v>
      </c>
      <c r="T9" s="1">
        <v>110845980</v>
      </c>
      <c r="U9" s="1">
        <v>462382903</v>
      </c>
      <c r="V9" s="1">
        <v>0</v>
      </c>
    </row>
    <row r="10" spans="1:23" hidden="1" x14ac:dyDescent="0.25">
      <c r="A10" s="4" t="s">
        <v>24</v>
      </c>
      <c r="B10" s="6" t="s">
        <v>25</v>
      </c>
      <c r="C10" s="1">
        <v>206306000</v>
      </c>
      <c r="D10" s="1">
        <v>0</v>
      </c>
      <c r="E10" s="1">
        <v>0</v>
      </c>
      <c r="F10" s="1">
        <v>206306000</v>
      </c>
      <c r="G10" s="1">
        <v>0</v>
      </c>
      <c r="H10" s="1">
        <v>206306000</v>
      </c>
      <c r="I10" s="1">
        <v>13780164</v>
      </c>
      <c r="J10" s="1">
        <v>57937567</v>
      </c>
      <c r="K10" s="1">
        <v>148368433</v>
      </c>
      <c r="L10" s="1">
        <v>13780164</v>
      </c>
      <c r="M10" s="1">
        <v>57937567</v>
      </c>
      <c r="N10" s="1">
        <v>0</v>
      </c>
      <c r="O10" s="1">
        <v>28.083300000000001</v>
      </c>
      <c r="P10" s="1">
        <v>13780164</v>
      </c>
      <c r="Q10" s="1">
        <v>57937567</v>
      </c>
      <c r="R10" s="1">
        <v>0</v>
      </c>
      <c r="S10" s="1">
        <v>28.083300000000001</v>
      </c>
      <c r="T10" s="1">
        <v>13780164</v>
      </c>
      <c r="U10" s="1">
        <v>57937567</v>
      </c>
      <c r="V10" s="1">
        <v>0</v>
      </c>
    </row>
    <row r="11" spans="1:23" x14ac:dyDescent="0.25">
      <c r="A11" s="5" t="s">
        <v>22</v>
      </c>
      <c r="B11" s="7" t="s">
        <v>23</v>
      </c>
      <c r="C11" s="1">
        <v>206306000</v>
      </c>
      <c r="D11" s="1">
        <v>0</v>
      </c>
      <c r="E11" s="1">
        <v>0</v>
      </c>
      <c r="F11" s="1">
        <v>206306000</v>
      </c>
      <c r="G11" s="1">
        <v>0</v>
      </c>
      <c r="H11" s="1">
        <v>206306000</v>
      </c>
      <c r="I11" s="1">
        <v>13780164</v>
      </c>
      <c r="J11" s="1">
        <v>57937567</v>
      </c>
      <c r="K11" s="1">
        <v>148368433</v>
      </c>
      <c r="L11" s="1">
        <v>13780164</v>
      </c>
      <c r="M11" s="1">
        <v>57937567</v>
      </c>
      <c r="N11" s="1">
        <v>0</v>
      </c>
      <c r="O11" s="1">
        <v>28.083300000000001</v>
      </c>
      <c r="P11" s="1">
        <v>13780164</v>
      </c>
      <c r="Q11" s="1">
        <v>57937567</v>
      </c>
      <c r="R11" s="1">
        <v>0</v>
      </c>
      <c r="S11" s="1">
        <v>28.083300000000001</v>
      </c>
      <c r="T11" s="1">
        <v>13780164</v>
      </c>
      <c r="U11" s="1">
        <v>57937567</v>
      </c>
      <c r="V11" s="1">
        <v>0</v>
      </c>
    </row>
    <row r="12" spans="1:23" hidden="1" x14ac:dyDescent="0.25">
      <c r="A12" s="4" t="s">
        <v>26</v>
      </c>
      <c r="B12" s="6" t="s">
        <v>27</v>
      </c>
      <c r="C12" s="1">
        <v>41079000</v>
      </c>
      <c r="D12" s="1">
        <v>0</v>
      </c>
      <c r="E12" s="1">
        <v>-16000000</v>
      </c>
      <c r="F12" s="1">
        <v>25079000</v>
      </c>
      <c r="G12" s="1">
        <v>0</v>
      </c>
      <c r="H12" s="1">
        <v>25079000</v>
      </c>
      <c r="I12" s="1">
        <v>279002</v>
      </c>
      <c r="J12" s="1">
        <v>399464</v>
      </c>
      <c r="K12" s="1">
        <v>24679536</v>
      </c>
      <c r="L12" s="1">
        <v>279002</v>
      </c>
      <c r="M12" s="1">
        <v>399464</v>
      </c>
      <c r="N12" s="1">
        <v>0</v>
      </c>
      <c r="O12" s="1">
        <v>1.5928</v>
      </c>
      <c r="P12" s="1">
        <v>279002</v>
      </c>
      <c r="Q12" s="1">
        <v>399464</v>
      </c>
      <c r="R12" s="1">
        <v>0</v>
      </c>
      <c r="S12" s="1">
        <v>1.5928</v>
      </c>
      <c r="T12" s="1">
        <v>279002</v>
      </c>
      <c r="U12" s="1">
        <v>399464</v>
      </c>
      <c r="V12" s="1">
        <v>0</v>
      </c>
    </row>
    <row r="13" spans="1:23" x14ac:dyDescent="0.25">
      <c r="A13" s="5" t="s">
        <v>22</v>
      </c>
      <c r="B13" s="7" t="s">
        <v>23</v>
      </c>
      <c r="C13" s="1">
        <v>41079000</v>
      </c>
      <c r="D13" s="1">
        <v>0</v>
      </c>
      <c r="E13" s="1">
        <v>-16000000</v>
      </c>
      <c r="F13" s="1">
        <v>25079000</v>
      </c>
      <c r="G13" s="1">
        <v>0</v>
      </c>
      <c r="H13" s="1">
        <v>25079000</v>
      </c>
      <c r="I13" s="1">
        <v>279002</v>
      </c>
      <c r="J13" s="1">
        <v>399464</v>
      </c>
      <c r="K13" s="1">
        <v>24679536</v>
      </c>
      <c r="L13" s="1">
        <v>279002</v>
      </c>
      <c r="M13" s="1">
        <v>399464</v>
      </c>
      <c r="N13" s="1">
        <v>0</v>
      </c>
      <c r="O13" s="1">
        <v>1.5928</v>
      </c>
      <c r="P13" s="1">
        <v>279002</v>
      </c>
      <c r="Q13" s="1">
        <v>399464</v>
      </c>
      <c r="R13" s="1">
        <v>0</v>
      </c>
      <c r="S13" s="1">
        <v>1.5928</v>
      </c>
      <c r="T13" s="1">
        <v>279002</v>
      </c>
      <c r="U13" s="1">
        <v>399464</v>
      </c>
      <c r="V13" s="1">
        <v>0</v>
      </c>
    </row>
    <row r="14" spans="1:23" hidden="1" x14ac:dyDescent="0.25">
      <c r="A14" s="4" t="s">
        <v>28</v>
      </c>
      <c r="B14" s="6" t="s">
        <v>29</v>
      </c>
      <c r="C14" s="1">
        <v>2201000</v>
      </c>
      <c r="D14" s="1">
        <v>0</v>
      </c>
      <c r="E14" s="1">
        <v>0</v>
      </c>
      <c r="F14" s="1">
        <v>2201000</v>
      </c>
      <c r="G14" s="1">
        <v>0</v>
      </c>
      <c r="H14" s="1">
        <v>2201000</v>
      </c>
      <c r="I14" s="1">
        <v>212908</v>
      </c>
      <c r="J14" s="1">
        <v>851632</v>
      </c>
      <c r="K14" s="1">
        <v>1349368</v>
      </c>
      <c r="L14" s="1">
        <v>212908</v>
      </c>
      <c r="M14" s="1">
        <v>851632</v>
      </c>
      <c r="N14" s="1">
        <v>0</v>
      </c>
      <c r="O14" s="1">
        <v>38.692999999999998</v>
      </c>
      <c r="P14" s="1">
        <v>212908</v>
      </c>
      <c r="Q14" s="1">
        <v>851632</v>
      </c>
      <c r="R14" s="1">
        <v>0</v>
      </c>
      <c r="S14" s="1">
        <v>38.692999999999998</v>
      </c>
      <c r="T14" s="1">
        <v>212908</v>
      </c>
      <c r="U14" s="1">
        <v>851632</v>
      </c>
      <c r="V14" s="1">
        <v>0</v>
      </c>
    </row>
    <row r="15" spans="1:23" x14ac:dyDescent="0.25">
      <c r="A15" s="5" t="s">
        <v>22</v>
      </c>
      <c r="B15" s="7" t="s">
        <v>23</v>
      </c>
      <c r="C15" s="1">
        <v>2201000</v>
      </c>
      <c r="D15" s="1">
        <v>0</v>
      </c>
      <c r="E15" s="1">
        <v>0</v>
      </c>
      <c r="F15" s="1">
        <v>2201000</v>
      </c>
      <c r="G15" s="1">
        <v>0</v>
      </c>
      <c r="H15" s="1">
        <v>2201000</v>
      </c>
      <c r="I15" s="1">
        <v>212908</v>
      </c>
      <c r="J15" s="1">
        <v>851632</v>
      </c>
      <c r="K15" s="1">
        <v>1349368</v>
      </c>
      <c r="L15" s="1">
        <v>212908</v>
      </c>
      <c r="M15" s="1">
        <v>851632</v>
      </c>
      <c r="N15" s="1">
        <v>0</v>
      </c>
      <c r="O15" s="1">
        <v>38.692999999999998</v>
      </c>
      <c r="P15" s="1">
        <v>212908</v>
      </c>
      <c r="Q15" s="1">
        <v>851632</v>
      </c>
      <c r="R15" s="1">
        <v>0</v>
      </c>
      <c r="S15" s="1">
        <v>38.692999999999998</v>
      </c>
      <c r="T15" s="1">
        <v>212908</v>
      </c>
      <c r="U15" s="1">
        <v>851632</v>
      </c>
      <c r="V15" s="1">
        <v>0</v>
      </c>
    </row>
    <row r="16" spans="1:23" hidden="1" x14ac:dyDescent="0.25">
      <c r="A16" s="4" t="s">
        <v>30</v>
      </c>
      <c r="B16" s="6" t="s">
        <v>31</v>
      </c>
      <c r="C16" s="1">
        <v>1550000</v>
      </c>
      <c r="D16" s="1">
        <v>0</v>
      </c>
      <c r="E16" s="1">
        <v>0</v>
      </c>
      <c r="F16" s="1">
        <v>1550000</v>
      </c>
      <c r="G16" s="1">
        <v>0</v>
      </c>
      <c r="H16" s="1">
        <v>1550000</v>
      </c>
      <c r="I16" s="1">
        <v>132196</v>
      </c>
      <c r="J16" s="1">
        <v>528784</v>
      </c>
      <c r="K16" s="1">
        <v>1021216</v>
      </c>
      <c r="L16" s="1">
        <v>132196</v>
      </c>
      <c r="M16" s="1">
        <v>528784</v>
      </c>
      <c r="N16" s="1">
        <v>0</v>
      </c>
      <c r="O16" s="1">
        <v>34.115099999999998</v>
      </c>
      <c r="P16" s="1">
        <v>132196</v>
      </c>
      <c r="Q16" s="1">
        <v>528784</v>
      </c>
      <c r="R16" s="1">
        <v>0</v>
      </c>
      <c r="S16" s="1">
        <v>34.115099999999998</v>
      </c>
      <c r="T16" s="1">
        <v>132196</v>
      </c>
      <c r="U16" s="1">
        <v>528784</v>
      </c>
      <c r="V16" s="1">
        <v>0</v>
      </c>
    </row>
    <row r="17" spans="1:22" x14ac:dyDescent="0.25">
      <c r="A17" s="5" t="s">
        <v>22</v>
      </c>
      <c r="B17" s="7" t="s">
        <v>23</v>
      </c>
      <c r="C17" s="1">
        <v>1550000</v>
      </c>
      <c r="D17" s="1">
        <v>0</v>
      </c>
      <c r="E17" s="1">
        <v>0</v>
      </c>
      <c r="F17" s="1">
        <v>1550000</v>
      </c>
      <c r="G17" s="1">
        <v>0</v>
      </c>
      <c r="H17" s="1">
        <v>1550000</v>
      </c>
      <c r="I17" s="1">
        <v>132196</v>
      </c>
      <c r="J17" s="1">
        <v>528784</v>
      </c>
      <c r="K17" s="1">
        <v>1021216</v>
      </c>
      <c r="L17" s="1">
        <v>132196</v>
      </c>
      <c r="M17" s="1">
        <v>528784</v>
      </c>
      <c r="N17" s="1">
        <v>0</v>
      </c>
      <c r="O17" s="1">
        <v>34.115099999999998</v>
      </c>
      <c r="P17" s="1">
        <v>132196</v>
      </c>
      <c r="Q17" s="1">
        <v>528784</v>
      </c>
      <c r="R17" s="1">
        <v>0</v>
      </c>
      <c r="S17" s="1">
        <v>34.115099999999998</v>
      </c>
      <c r="T17" s="1">
        <v>132196</v>
      </c>
      <c r="U17" s="1">
        <v>528784</v>
      </c>
      <c r="V17" s="1">
        <v>0</v>
      </c>
    </row>
    <row r="18" spans="1:22" hidden="1" x14ac:dyDescent="0.25">
      <c r="A18" s="4" t="s">
        <v>32</v>
      </c>
      <c r="B18" s="6" t="s">
        <v>33</v>
      </c>
      <c r="C18" s="1">
        <v>50937000</v>
      </c>
      <c r="D18" s="1">
        <v>0</v>
      </c>
      <c r="E18" s="1">
        <v>0</v>
      </c>
      <c r="F18" s="1">
        <v>50937000</v>
      </c>
      <c r="G18" s="1">
        <v>0</v>
      </c>
      <c r="H18" s="1">
        <v>50937000</v>
      </c>
      <c r="I18" s="1">
        <v>1746951</v>
      </c>
      <c r="J18" s="1">
        <v>30018277</v>
      </c>
      <c r="K18" s="1">
        <v>20918723</v>
      </c>
      <c r="L18" s="1">
        <v>1746951</v>
      </c>
      <c r="M18" s="1">
        <v>30018277</v>
      </c>
      <c r="N18" s="1">
        <v>0</v>
      </c>
      <c r="O18" s="1">
        <v>58.932200000000002</v>
      </c>
      <c r="P18" s="1">
        <v>1746951</v>
      </c>
      <c r="Q18" s="1">
        <v>30018277</v>
      </c>
      <c r="R18" s="1">
        <v>0</v>
      </c>
      <c r="S18" s="1">
        <v>58.932200000000002</v>
      </c>
      <c r="T18" s="1">
        <v>1746951</v>
      </c>
      <c r="U18" s="1">
        <v>30018277</v>
      </c>
      <c r="V18" s="1">
        <v>0</v>
      </c>
    </row>
    <row r="19" spans="1:22" x14ac:dyDescent="0.25">
      <c r="A19" s="5" t="s">
        <v>22</v>
      </c>
      <c r="B19" s="7" t="s">
        <v>23</v>
      </c>
      <c r="C19" s="1">
        <v>50937000</v>
      </c>
      <c r="D19" s="1">
        <v>0</v>
      </c>
      <c r="E19" s="1">
        <v>0</v>
      </c>
      <c r="F19" s="1">
        <v>50937000</v>
      </c>
      <c r="G19" s="1">
        <v>0</v>
      </c>
      <c r="H19" s="1">
        <v>50937000</v>
      </c>
      <c r="I19" s="1">
        <v>1746951</v>
      </c>
      <c r="J19" s="1">
        <v>30018277</v>
      </c>
      <c r="K19" s="1">
        <v>20918723</v>
      </c>
      <c r="L19" s="1">
        <v>1746951</v>
      </c>
      <c r="M19" s="1">
        <v>30018277</v>
      </c>
      <c r="N19" s="1">
        <v>0</v>
      </c>
      <c r="O19" s="1">
        <v>58.932200000000002</v>
      </c>
      <c r="P19" s="1">
        <v>1746951</v>
      </c>
      <c r="Q19" s="1">
        <v>30018277</v>
      </c>
      <c r="R19" s="1">
        <v>0</v>
      </c>
      <c r="S19" s="1">
        <v>58.932200000000002</v>
      </c>
      <c r="T19" s="1">
        <v>1746951</v>
      </c>
      <c r="U19" s="1">
        <v>30018277</v>
      </c>
      <c r="V19" s="1">
        <v>0</v>
      </c>
    </row>
    <row r="20" spans="1:22" hidden="1" x14ac:dyDescent="0.25">
      <c r="A20" s="4" t="s">
        <v>34</v>
      </c>
      <c r="B20" s="6" t="s">
        <v>35</v>
      </c>
      <c r="C20" s="1">
        <v>225570000</v>
      </c>
      <c r="D20" s="1">
        <v>0</v>
      </c>
      <c r="E20" s="1">
        <v>0</v>
      </c>
      <c r="F20" s="1">
        <v>225570000</v>
      </c>
      <c r="G20" s="1">
        <v>0</v>
      </c>
      <c r="H20" s="1">
        <v>225570000</v>
      </c>
      <c r="I20" s="1">
        <v>2675976</v>
      </c>
      <c r="J20" s="1">
        <v>2675976</v>
      </c>
      <c r="K20" s="1">
        <v>222894024</v>
      </c>
      <c r="L20" s="1">
        <v>2675976</v>
      </c>
      <c r="M20" s="1">
        <v>2675976</v>
      </c>
      <c r="N20" s="1">
        <v>0</v>
      </c>
      <c r="O20" s="1">
        <v>1.1862999999999999</v>
      </c>
      <c r="P20" s="1">
        <v>2675976</v>
      </c>
      <c r="Q20" s="1">
        <v>2675976</v>
      </c>
      <c r="R20" s="1">
        <v>0</v>
      </c>
      <c r="S20" s="1">
        <v>1.1862999999999999</v>
      </c>
      <c r="T20" s="1">
        <v>2675976</v>
      </c>
      <c r="U20" s="1">
        <v>2675976</v>
      </c>
      <c r="V20" s="1">
        <v>0</v>
      </c>
    </row>
    <row r="21" spans="1:22" x14ac:dyDescent="0.25">
      <c r="A21" s="5" t="s">
        <v>22</v>
      </c>
      <c r="B21" s="7" t="s">
        <v>23</v>
      </c>
      <c r="C21" s="1">
        <v>225570000</v>
      </c>
      <c r="D21" s="1">
        <v>0</v>
      </c>
      <c r="E21" s="1">
        <v>0</v>
      </c>
      <c r="F21" s="1">
        <v>225570000</v>
      </c>
      <c r="G21" s="1">
        <v>0</v>
      </c>
      <c r="H21" s="1">
        <v>225570000</v>
      </c>
      <c r="I21" s="1">
        <v>2675976</v>
      </c>
      <c r="J21" s="1">
        <v>2675976</v>
      </c>
      <c r="K21" s="1">
        <v>222894024</v>
      </c>
      <c r="L21" s="1">
        <v>2675976</v>
      </c>
      <c r="M21" s="1">
        <v>2675976</v>
      </c>
      <c r="N21" s="1">
        <v>0</v>
      </c>
      <c r="O21" s="1">
        <v>1.1862999999999999</v>
      </c>
      <c r="P21" s="1">
        <v>2675976</v>
      </c>
      <c r="Q21" s="1">
        <v>2675976</v>
      </c>
      <c r="R21" s="1">
        <v>0</v>
      </c>
      <c r="S21" s="1">
        <v>1.1862999999999999</v>
      </c>
      <c r="T21" s="1">
        <v>2675976</v>
      </c>
      <c r="U21" s="1">
        <v>2675976</v>
      </c>
      <c r="V21" s="1">
        <v>0</v>
      </c>
    </row>
    <row r="22" spans="1:22" hidden="1" x14ac:dyDescent="0.25">
      <c r="A22" s="4" t="s">
        <v>36</v>
      </c>
      <c r="B22" s="6" t="s">
        <v>37</v>
      </c>
      <c r="C22" s="1">
        <v>214742000</v>
      </c>
      <c r="D22" s="1">
        <v>0</v>
      </c>
      <c r="E22" s="1">
        <v>-36787544</v>
      </c>
      <c r="F22" s="1">
        <v>177954456</v>
      </c>
      <c r="G22" s="1">
        <v>0</v>
      </c>
      <c r="H22" s="1">
        <v>177954456</v>
      </c>
      <c r="I22" s="1">
        <v>1992560</v>
      </c>
      <c r="J22" s="1">
        <v>6578629</v>
      </c>
      <c r="K22" s="1">
        <v>171375827</v>
      </c>
      <c r="L22" s="1">
        <v>1992560</v>
      </c>
      <c r="M22" s="1">
        <v>6578629</v>
      </c>
      <c r="N22" s="1">
        <v>0</v>
      </c>
      <c r="O22" s="1">
        <v>3.6968000000000001</v>
      </c>
      <c r="P22" s="1">
        <v>1992560</v>
      </c>
      <c r="Q22" s="1">
        <v>6578629</v>
      </c>
      <c r="R22" s="1">
        <v>0</v>
      </c>
      <c r="S22" s="1">
        <v>3.6968000000000001</v>
      </c>
      <c r="T22" s="1">
        <v>1992560</v>
      </c>
      <c r="U22" s="1">
        <v>6578629</v>
      </c>
      <c r="V22" s="1">
        <v>0</v>
      </c>
    </row>
    <row r="23" spans="1:22" x14ac:dyDescent="0.25">
      <c r="A23" s="5" t="s">
        <v>22</v>
      </c>
      <c r="B23" s="7" t="s">
        <v>23</v>
      </c>
      <c r="C23" s="1">
        <v>214742000</v>
      </c>
      <c r="D23" s="1">
        <v>0</v>
      </c>
      <c r="E23" s="1">
        <v>-36787544</v>
      </c>
      <c r="F23" s="1">
        <v>177954456</v>
      </c>
      <c r="G23" s="1">
        <v>0</v>
      </c>
      <c r="H23" s="1">
        <v>177954456</v>
      </c>
      <c r="I23" s="1">
        <v>1992560</v>
      </c>
      <c r="J23" s="1">
        <v>6578629</v>
      </c>
      <c r="K23" s="1">
        <v>171375827</v>
      </c>
      <c r="L23" s="1">
        <v>1992560</v>
      </c>
      <c r="M23" s="1">
        <v>6578629</v>
      </c>
      <c r="N23" s="1">
        <v>0</v>
      </c>
      <c r="O23" s="1">
        <v>3.6968000000000001</v>
      </c>
      <c r="P23" s="1">
        <v>1992560</v>
      </c>
      <c r="Q23" s="1">
        <v>6578629</v>
      </c>
      <c r="R23" s="1">
        <v>0</v>
      </c>
      <c r="S23" s="1">
        <v>3.6968000000000001</v>
      </c>
      <c r="T23" s="1">
        <v>1992560</v>
      </c>
      <c r="U23" s="1">
        <v>6578629</v>
      </c>
      <c r="V23" s="1">
        <v>0</v>
      </c>
    </row>
    <row r="24" spans="1:22" hidden="1" x14ac:dyDescent="0.25">
      <c r="A24" s="4" t="s">
        <v>38</v>
      </c>
      <c r="B24" s="6" t="s">
        <v>39</v>
      </c>
      <c r="C24" s="1">
        <v>136824000</v>
      </c>
      <c r="D24" s="1">
        <v>0</v>
      </c>
      <c r="E24" s="1">
        <v>0</v>
      </c>
      <c r="F24" s="1">
        <v>136824000</v>
      </c>
      <c r="G24" s="1">
        <v>0</v>
      </c>
      <c r="H24" s="1">
        <v>136824000</v>
      </c>
      <c r="I24" s="1">
        <v>7309717</v>
      </c>
      <c r="J24" s="1">
        <v>47950330</v>
      </c>
      <c r="K24" s="1">
        <v>88873670</v>
      </c>
      <c r="L24" s="1">
        <v>7309716</v>
      </c>
      <c r="M24" s="1">
        <v>47950329</v>
      </c>
      <c r="N24" s="1">
        <v>1</v>
      </c>
      <c r="O24" s="1">
        <v>35.045299999999997</v>
      </c>
      <c r="P24" s="1">
        <v>7309716</v>
      </c>
      <c r="Q24" s="1">
        <v>47950329</v>
      </c>
      <c r="R24" s="1">
        <v>0</v>
      </c>
      <c r="S24" s="1">
        <v>35.045299999999997</v>
      </c>
      <c r="T24" s="1">
        <v>7309716</v>
      </c>
      <c r="U24" s="1">
        <v>47950329</v>
      </c>
      <c r="V24" s="1">
        <v>0</v>
      </c>
    </row>
    <row r="25" spans="1:22" x14ac:dyDescent="0.25">
      <c r="A25" s="5" t="s">
        <v>22</v>
      </c>
      <c r="B25" s="7" t="s">
        <v>23</v>
      </c>
      <c r="C25" s="1">
        <v>136824000</v>
      </c>
      <c r="D25" s="1">
        <v>0</v>
      </c>
      <c r="E25" s="1">
        <v>0</v>
      </c>
      <c r="F25" s="1">
        <v>136824000</v>
      </c>
      <c r="G25" s="1">
        <v>0</v>
      </c>
      <c r="H25" s="1">
        <v>136824000</v>
      </c>
      <c r="I25" s="1">
        <v>7309717</v>
      </c>
      <c r="J25" s="1">
        <v>47950330</v>
      </c>
      <c r="K25" s="1">
        <v>88873670</v>
      </c>
      <c r="L25" s="1">
        <v>7309716</v>
      </c>
      <c r="M25" s="1">
        <v>47950329</v>
      </c>
      <c r="N25" s="1">
        <v>1</v>
      </c>
      <c r="O25" s="1">
        <v>35.045299999999997</v>
      </c>
      <c r="P25" s="1">
        <v>7309716</v>
      </c>
      <c r="Q25" s="1">
        <v>47950329</v>
      </c>
      <c r="R25" s="1">
        <v>0</v>
      </c>
      <c r="S25" s="1">
        <v>35.045299999999997</v>
      </c>
      <c r="T25" s="1">
        <v>7309716</v>
      </c>
      <c r="U25" s="1">
        <v>47950329</v>
      </c>
      <c r="V25" s="1">
        <v>0</v>
      </c>
    </row>
    <row r="26" spans="1:22" hidden="1" x14ac:dyDescent="0.25">
      <c r="A26" s="9" t="s">
        <v>186</v>
      </c>
      <c r="B26" s="10" t="s">
        <v>187</v>
      </c>
    </row>
    <row r="27" spans="1:22" hidden="1" x14ac:dyDescent="0.25">
      <c r="A27" s="4" t="s">
        <v>40</v>
      </c>
      <c r="B27" s="6" t="s">
        <v>41</v>
      </c>
      <c r="C27" s="1">
        <v>13307000</v>
      </c>
      <c r="D27" s="1">
        <v>0</v>
      </c>
      <c r="E27" s="1">
        <v>0</v>
      </c>
      <c r="F27" s="1">
        <v>13307000</v>
      </c>
      <c r="G27" s="1">
        <v>0</v>
      </c>
      <c r="H27" s="1">
        <v>13307000</v>
      </c>
      <c r="I27" s="1">
        <v>579445</v>
      </c>
      <c r="J27" s="1">
        <v>2519838</v>
      </c>
      <c r="K27" s="1">
        <v>10787162</v>
      </c>
      <c r="L27" s="1">
        <v>579445</v>
      </c>
      <c r="M27" s="1">
        <v>2519838</v>
      </c>
      <c r="N27" s="1">
        <v>0</v>
      </c>
      <c r="O27" s="1">
        <v>18.936199999999999</v>
      </c>
      <c r="P27" s="1">
        <v>579445</v>
      </c>
      <c r="Q27" s="1">
        <v>2519838</v>
      </c>
      <c r="R27" s="1">
        <v>0</v>
      </c>
      <c r="S27" s="1">
        <v>18.936199999999999</v>
      </c>
      <c r="T27" s="1">
        <v>579445</v>
      </c>
      <c r="U27" s="1">
        <v>2519838</v>
      </c>
      <c r="V27" s="1">
        <v>0</v>
      </c>
    </row>
    <row r="28" spans="1:22" x14ac:dyDescent="0.25">
      <c r="A28" s="5" t="s">
        <v>22</v>
      </c>
      <c r="B28" s="7" t="s">
        <v>23</v>
      </c>
      <c r="C28" s="1">
        <v>13307000</v>
      </c>
      <c r="D28" s="1">
        <v>0</v>
      </c>
      <c r="E28" s="1">
        <v>0</v>
      </c>
      <c r="F28" s="1">
        <v>13307000</v>
      </c>
      <c r="G28" s="1">
        <v>0</v>
      </c>
      <c r="H28" s="1">
        <v>13307000</v>
      </c>
      <c r="I28" s="1">
        <v>579445</v>
      </c>
      <c r="J28" s="1">
        <v>2519838</v>
      </c>
      <c r="K28" s="1">
        <v>10787162</v>
      </c>
      <c r="L28" s="1">
        <v>579445</v>
      </c>
      <c r="M28" s="1">
        <v>2519838</v>
      </c>
      <c r="N28" s="1">
        <v>0</v>
      </c>
      <c r="O28" s="1">
        <v>18.936199999999999</v>
      </c>
      <c r="P28" s="1">
        <v>579445</v>
      </c>
      <c r="Q28" s="1">
        <v>2519838</v>
      </c>
      <c r="R28" s="1">
        <v>0</v>
      </c>
      <c r="S28" s="1">
        <v>18.936199999999999</v>
      </c>
      <c r="T28" s="1">
        <v>579445</v>
      </c>
      <c r="U28" s="1">
        <v>2519838</v>
      </c>
      <c r="V28" s="1">
        <v>0</v>
      </c>
    </row>
    <row r="29" spans="1:22" hidden="1" x14ac:dyDescent="0.25">
      <c r="A29" s="4" t="s">
        <v>42</v>
      </c>
      <c r="B29" s="6" t="s">
        <v>43</v>
      </c>
      <c r="C29" s="1">
        <v>516167000</v>
      </c>
      <c r="D29" s="1">
        <v>0</v>
      </c>
      <c r="E29" s="1">
        <v>0</v>
      </c>
      <c r="F29" s="1">
        <v>516167000</v>
      </c>
      <c r="G29" s="1">
        <v>0</v>
      </c>
      <c r="H29" s="1">
        <v>516167000</v>
      </c>
      <c r="I29" s="1">
        <v>37381104</v>
      </c>
      <c r="J29" s="1">
        <v>154768516</v>
      </c>
      <c r="K29" s="1">
        <v>361398484</v>
      </c>
      <c r="L29" s="1">
        <v>37381104</v>
      </c>
      <c r="M29" s="1">
        <v>154768516</v>
      </c>
      <c r="N29" s="1">
        <v>0</v>
      </c>
      <c r="O29" s="1">
        <v>29.984200000000001</v>
      </c>
      <c r="P29" s="1">
        <v>37381104</v>
      </c>
      <c r="Q29" s="1">
        <v>154768516</v>
      </c>
      <c r="R29" s="1">
        <v>0</v>
      </c>
      <c r="S29" s="1">
        <v>29.984200000000001</v>
      </c>
      <c r="T29" s="1">
        <v>37381104</v>
      </c>
      <c r="U29" s="1">
        <v>154768516</v>
      </c>
      <c r="V29" s="1">
        <v>0</v>
      </c>
    </row>
    <row r="30" spans="1:22" x14ac:dyDescent="0.25">
      <c r="A30" s="5" t="s">
        <v>22</v>
      </c>
      <c r="B30" s="7" t="s">
        <v>23</v>
      </c>
      <c r="C30" s="1">
        <v>516167000</v>
      </c>
      <c r="D30" s="1">
        <v>0</v>
      </c>
      <c r="E30" s="1">
        <v>0</v>
      </c>
      <c r="F30" s="1">
        <v>516167000</v>
      </c>
      <c r="G30" s="1">
        <v>0</v>
      </c>
      <c r="H30" s="1">
        <v>516167000</v>
      </c>
      <c r="I30" s="1">
        <v>37381104</v>
      </c>
      <c r="J30" s="1">
        <v>154768516</v>
      </c>
      <c r="K30" s="1">
        <v>361398484</v>
      </c>
      <c r="L30" s="1">
        <v>37381104</v>
      </c>
      <c r="M30" s="1">
        <v>154768516</v>
      </c>
      <c r="N30" s="1">
        <v>0</v>
      </c>
      <c r="O30" s="1">
        <v>29.984200000000001</v>
      </c>
      <c r="P30" s="1">
        <v>37381104</v>
      </c>
      <c r="Q30" s="1">
        <v>154768516</v>
      </c>
      <c r="R30" s="1">
        <v>0</v>
      </c>
      <c r="S30" s="1">
        <v>29.984200000000001</v>
      </c>
      <c r="T30" s="1">
        <v>37381104</v>
      </c>
      <c r="U30" s="1">
        <v>154768516</v>
      </c>
      <c r="V30" s="1">
        <v>0</v>
      </c>
    </row>
    <row r="31" spans="1:22" hidden="1" x14ac:dyDescent="0.25">
      <c r="A31" s="9" t="s">
        <v>188</v>
      </c>
      <c r="B31" s="10" t="s">
        <v>189</v>
      </c>
    </row>
    <row r="32" spans="1:22" hidden="1" x14ac:dyDescent="0.25">
      <c r="A32" s="9" t="s">
        <v>190</v>
      </c>
      <c r="B32" s="10" t="s">
        <v>191</v>
      </c>
    </row>
    <row r="33" spans="1:22" hidden="1" x14ac:dyDescent="0.25">
      <c r="A33" s="4" t="s">
        <v>44</v>
      </c>
      <c r="B33" s="6" t="s">
        <v>45</v>
      </c>
      <c r="C33" s="1">
        <v>165800000</v>
      </c>
      <c r="D33" s="1">
        <v>0</v>
      </c>
      <c r="E33" s="1">
        <v>0</v>
      </c>
      <c r="F33" s="1">
        <v>165800000</v>
      </c>
      <c r="G33" s="1">
        <v>0</v>
      </c>
      <c r="H33" s="1">
        <v>165800000</v>
      </c>
      <c r="I33" s="1">
        <v>13477400</v>
      </c>
      <c r="J33" s="1">
        <v>55742600</v>
      </c>
      <c r="K33" s="1">
        <v>110057400</v>
      </c>
      <c r="L33" s="1">
        <v>13477400</v>
      </c>
      <c r="M33" s="1">
        <v>55742600</v>
      </c>
      <c r="N33" s="1">
        <v>0</v>
      </c>
      <c r="O33" s="1">
        <v>33.620399999999997</v>
      </c>
      <c r="P33" s="1">
        <v>0</v>
      </c>
      <c r="Q33" s="1">
        <v>42265200</v>
      </c>
      <c r="R33" s="1">
        <v>13477400</v>
      </c>
      <c r="S33" s="1">
        <v>25.491700000000002</v>
      </c>
      <c r="T33" s="1">
        <v>0</v>
      </c>
      <c r="U33" s="1">
        <v>42265200</v>
      </c>
      <c r="V33" s="1">
        <v>0</v>
      </c>
    </row>
    <row r="34" spans="1:22" x14ac:dyDescent="0.25">
      <c r="A34" s="5" t="s">
        <v>22</v>
      </c>
      <c r="B34" s="7" t="s">
        <v>23</v>
      </c>
      <c r="C34" s="1">
        <v>165800000</v>
      </c>
      <c r="D34" s="1">
        <v>0</v>
      </c>
      <c r="E34" s="1">
        <v>0</v>
      </c>
      <c r="F34" s="1">
        <v>165800000</v>
      </c>
      <c r="G34" s="1">
        <v>0</v>
      </c>
      <c r="H34" s="1">
        <v>165800000</v>
      </c>
      <c r="I34" s="1">
        <v>13477400</v>
      </c>
      <c r="J34" s="1">
        <v>55742600</v>
      </c>
      <c r="K34" s="1">
        <v>110057400</v>
      </c>
      <c r="L34" s="1">
        <v>13477400</v>
      </c>
      <c r="M34" s="1">
        <v>55742600</v>
      </c>
      <c r="N34" s="1">
        <v>0</v>
      </c>
      <c r="O34" s="1">
        <v>33.620399999999997</v>
      </c>
      <c r="P34" s="1">
        <v>0</v>
      </c>
      <c r="Q34" s="1">
        <v>42265200</v>
      </c>
      <c r="R34" s="1">
        <v>13477400</v>
      </c>
      <c r="S34" s="1">
        <v>25.491700000000002</v>
      </c>
      <c r="T34" s="1">
        <v>0</v>
      </c>
      <c r="U34" s="1">
        <v>42265200</v>
      </c>
      <c r="V34" s="1">
        <v>0</v>
      </c>
    </row>
    <row r="35" spans="1:22" hidden="1" x14ac:dyDescent="0.25">
      <c r="A35" s="4" t="s">
        <v>46</v>
      </c>
      <c r="B35" s="6" t="s">
        <v>47</v>
      </c>
      <c r="C35" s="1">
        <v>149431000</v>
      </c>
      <c r="D35" s="1">
        <v>0</v>
      </c>
      <c r="E35" s="1">
        <v>0</v>
      </c>
      <c r="F35" s="1">
        <v>149431000</v>
      </c>
      <c r="G35" s="1">
        <v>0</v>
      </c>
      <c r="H35" s="1">
        <v>149431000</v>
      </c>
      <c r="I35" s="1">
        <v>39633300</v>
      </c>
      <c r="J35" s="1">
        <v>62114900</v>
      </c>
      <c r="K35" s="1">
        <v>87316100</v>
      </c>
      <c r="L35" s="1">
        <v>6633300</v>
      </c>
      <c r="M35" s="1">
        <v>29114900</v>
      </c>
      <c r="N35" s="1">
        <v>33000000</v>
      </c>
      <c r="O35" s="1">
        <v>19.483799999999999</v>
      </c>
      <c r="P35" s="1">
        <v>0</v>
      </c>
      <c r="Q35" s="1">
        <v>22481600</v>
      </c>
      <c r="R35" s="1">
        <v>6633300</v>
      </c>
      <c r="S35" s="1">
        <v>15.0448</v>
      </c>
      <c r="T35" s="1">
        <v>0</v>
      </c>
      <c r="U35" s="1">
        <v>22481600</v>
      </c>
      <c r="V35" s="1">
        <v>0</v>
      </c>
    </row>
    <row r="36" spans="1:22" x14ac:dyDescent="0.25">
      <c r="A36" s="5" t="s">
        <v>22</v>
      </c>
      <c r="B36" s="7" t="s">
        <v>23</v>
      </c>
      <c r="C36" s="1">
        <v>149431000</v>
      </c>
      <c r="D36" s="1">
        <v>0</v>
      </c>
      <c r="E36" s="1">
        <v>0</v>
      </c>
      <c r="F36" s="1">
        <v>149431000</v>
      </c>
      <c r="G36" s="1">
        <v>0</v>
      </c>
      <c r="H36" s="1">
        <v>149431000</v>
      </c>
      <c r="I36" s="1">
        <v>39633300</v>
      </c>
      <c r="J36" s="1">
        <v>62114900</v>
      </c>
      <c r="K36" s="1">
        <v>87316100</v>
      </c>
      <c r="L36" s="1">
        <v>6633300</v>
      </c>
      <c r="M36" s="1">
        <v>29114900</v>
      </c>
      <c r="N36" s="1">
        <v>33000000</v>
      </c>
      <c r="O36" s="1">
        <v>19.483799999999999</v>
      </c>
      <c r="P36" s="1">
        <v>0</v>
      </c>
      <c r="Q36" s="1">
        <v>22481600</v>
      </c>
      <c r="R36" s="1">
        <v>6633300</v>
      </c>
      <c r="S36" s="1">
        <v>15.0448</v>
      </c>
      <c r="T36" s="1">
        <v>0</v>
      </c>
      <c r="U36" s="1">
        <v>22481600</v>
      </c>
      <c r="V36" s="1">
        <v>0</v>
      </c>
    </row>
    <row r="37" spans="1:22" hidden="1" x14ac:dyDescent="0.25">
      <c r="A37" s="4" t="s">
        <v>48</v>
      </c>
      <c r="B37" s="6" t="s">
        <v>49</v>
      </c>
      <c r="C37" s="1">
        <v>31944000</v>
      </c>
      <c r="D37" s="1">
        <v>0</v>
      </c>
      <c r="E37" s="1">
        <v>0</v>
      </c>
      <c r="F37" s="1">
        <v>31944000</v>
      </c>
      <c r="G37" s="1">
        <v>0</v>
      </c>
      <c r="H37" s="1">
        <v>31944000</v>
      </c>
      <c r="I37" s="1">
        <v>2503500</v>
      </c>
      <c r="J37" s="1">
        <v>11160800</v>
      </c>
      <c r="K37" s="1">
        <v>20783200</v>
      </c>
      <c r="L37" s="1">
        <v>2503500</v>
      </c>
      <c r="M37" s="1">
        <v>11160800</v>
      </c>
      <c r="N37" s="1">
        <v>0</v>
      </c>
      <c r="O37" s="1">
        <v>34.938600000000001</v>
      </c>
      <c r="P37" s="1">
        <v>0</v>
      </c>
      <c r="Q37" s="1">
        <v>8657300</v>
      </c>
      <c r="R37" s="1">
        <v>2503500</v>
      </c>
      <c r="S37" s="1">
        <v>27.101500000000001</v>
      </c>
      <c r="T37" s="1">
        <v>0</v>
      </c>
      <c r="U37" s="1">
        <v>8657300</v>
      </c>
      <c r="V37" s="1">
        <v>0</v>
      </c>
    </row>
    <row r="38" spans="1:22" x14ac:dyDescent="0.25">
      <c r="A38" s="5" t="s">
        <v>22</v>
      </c>
      <c r="B38" s="7" t="s">
        <v>23</v>
      </c>
      <c r="C38" s="1">
        <v>31944000</v>
      </c>
      <c r="D38" s="1">
        <v>0</v>
      </c>
      <c r="E38" s="1">
        <v>0</v>
      </c>
      <c r="F38" s="1">
        <v>31944000</v>
      </c>
      <c r="G38" s="1">
        <v>0</v>
      </c>
      <c r="H38" s="1">
        <v>31944000</v>
      </c>
      <c r="I38" s="1">
        <v>2503500</v>
      </c>
      <c r="J38" s="1">
        <v>11160800</v>
      </c>
      <c r="K38" s="1">
        <v>20783200</v>
      </c>
      <c r="L38" s="1">
        <v>2503500</v>
      </c>
      <c r="M38" s="1">
        <v>11160800</v>
      </c>
      <c r="N38" s="1">
        <v>0</v>
      </c>
      <c r="O38" s="1">
        <v>34.938600000000001</v>
      </c>
      <c r="P38" s="1">
        <v>0</v>
      </c>
      <c r="Q38" s="1">
        <v>8657300</v>
      </c>
      <c r="R38" s="1">
        <v>2503500</v>
      </c>
      <c r="S38" s="1">
        <v>27.101500000000001</v>
      </c>
      <c r="T38" s="1">
        <v>0</v>
      </c>
      <c r="U38" s="1">
        <v>8657300</v>
      </c>
      <c r="V38" s="1">
        <v>0</v>
      </c>
    </row>
    <row r="39" spans="1:22" hidden="1" x14ac:dyDescent="0.25">
      <c r="A39" s="4" t="s">
        <v>50</v>
      </c>
      <c r="B39" s="6" t="s">
        <v>51</v>
      </c>
      <c r="C39" s="1">
        <v>184777000</v>
      </c>
      <c r="D39" s="1">
        <v>0</v>
      </c>
      <c r="E39" s="1">
        <v>0</v>
      </c>
      <c r="F39" s="1">
        <v>184777000</v>
      </c>
      <c r="G39" s="1">
        <v>0</v>
      </c>
      <c r="H39" s="1">
        <v>184777000</v>
      </c>
      <c r="I39" s="1">
        <v>11741600</v>
      </c>
      <c r="J39" s="1">
        <v>48946500</v>
      </c>
      <c r="K39" s="1">
        <v>135830500</v>
      </c>
      <c r="L39" s="1">
        <v>11741600</v>
      </c>
      <c r="M39" s="1">
        <v>48946500</v>
      </c>
      <c r="N39" s="1">
        <v>0</v>
      </c>
      <c r="O39" s="1">
        <v>26.4895</v>
      </c>
      <c r="P39" s="1">
        <v>0</v>
      </c>
      <c r="Q39" s="1">
        <v>37204900</v>
      </c>
      <c r="R39" s="1">
        <v>11741600</v>
      </c>
      <c r="S39" s="1">
        <v>20.135000000000002</v>
      </c>
      <c r="T39" s="1">
        <v>0</v>
      </c>
      <c r="U39" s="1">
        <v>37204900</v>
      </c>
      <c r="V39" s="1">
        <v>0</v>
      </c>
    </row>
    <row r="40" spans="1:22" x14ac:dyDescent="0.25">
      <c r="A40" s="5" t="s">
        <v>22</v>
      </c>
      <c r="B40" s="7" t="s">
        <v>23</v>
      </c>
      <c r="C40" s="1">
        <v>184777000</v>
      </c>
      <c r="D40" s="1">
        <v>0</v>
      </c>
      <c r="E40" s="1">
        <v>0</v>
      </c>
      <c r="F40" s="1">
        <v>184777000</v>
      </c>
      <c r="G40" s="1">
        <v>0</v>
      </c>
      <c r="H40" s="1">
        <v>184777000</v>
      </c>
      <c r="I40" s="1">
        <v>11741600</v>
      </c>
      <c r="J40" s="1">
        <v>48946500</v>
      </c>
      <c r="K40" s="1">
        <v>135830500</v>
      </c>
      <c r="L40" s="1">
        <v>11741600</v>
      </c>
      <c r="M40" s="1">
        <v>48946500</v>
      </c>
      <c r="N40" s="1">
        <v>0</v>
      </c>
      <c r="O40" s="1">
        <v>26.4895</v>
      </c>
      <c r="P40" s="1">
        <v>0</v>
      </c>
      <c r="Q40" s="1">
        <v>37204900</v>
      </c>
      <c r="R40" s="1">
        <v>11741600</v>
      </c>
      <c r="S40" s="1">
        <v>20.135000000000002</v>
      </c>
      <c r="T40" s="1">
        <v>0</v>
      </c>
      <c r="U40" s="1">
        <v>37204900</v>
      </c>
      <c r="V40" s="1">
        <v>0</v>
      </c>
    </row>
    <row r="41" spans="1:22" hidden="1" x14ac:dyDescent="0.25">
      <c r="A41" s="4" t="s">
        <v>52</v>
      </c>
      <c r="B41" s="6" t="s">
        <v>53</v>
      </c>
      <c r="C41" s="1">
        <v>156865000</v>
      </c>
      <c r="D41" s="1">
        <v>0</v>
      </c>
      <c r="E41" s="1">
        <v>0</v>
      </c>
      <c r="F41" s="1">
        <v>156865000</v>
      </c>
      <c r="G41" s="1">
        <v>0</v>
      </c>
      <c r="H41" s="1">
        <v>156865000</v>
      </c>
      <c r="I41" s="1">
        <v>0</v>
      </c>
      <c r="J41" s="1">
        <v>5168765</v>
      </c>
      <c r="K41" s="1">
        <v>151696235</v>
      </c>
      <c r="L41" s="1">
        <v>0</v>
      </c>
      <c r="M41" s="1">
        <v>5168765</v>
      </c>
      <c r="N41" s="1">
        <v>0</v>
      </c>
      <c r="O41" s="1">
        <v>3.2949999999999999</v>
      </c>
      <c r="P41" s="1">
        <v>0</v>
      </c>
      <c r="Q41" s="1">
        <v>5168765</v>
      </c>
      <c r="R41" s="1">
        <v>0</v>
      </c>
      <c r="S41" s="1">
        <v>3.2949999999999999</v>
      </c>
      <c r="T41" s="1">
        <v>0</v>
      </c>
      <c r="U41" s="1">
        <v>5168765</v>
      </c>
      <c r="V41" s="1">
        <v>0</v>
      </c>
    </row>
    <row r="42" spans="1:22" x14ac:dyDescent="0.25">
      <c r="A42" s="5" t="s">
        <v>22</v>
      </c>
      <c r="B42" s="7" t="s">
        <v>23</v>
      </c>
      <c r="C42" s="1">
        <v>156865000</v>
      </c>
      <c r="D42" s="1">
        <v>0</v>
      </c>
      <c r="E42" s="1">
        <v>0</v>
      </c>
      <c r="F42" s="1">
        <v>156865000</v>
      </c>
      <c r="G42" s="1">
        <v>0</v>
      </c>
      <c r="H42" s="1">
        <v>156865000</v>
      </c>
      <c r="I42" s="1">
        <v>0</v>
      </c>
      <c r="J42" s="1">
        <v>5168765</v>
      </c>
      <c r="K42" s="1">
        <v>151696235</v>
      </c>
      <c r="L42" s="1">
        <v>0</v>
      </c>
      <c r="M42" s="1">
        <v>5168765</v>
      </c>
      <c r="N42" s="1">
        <v>0</v>
      </c>
      <c r="O42" s="1">
        <v>3.2949999999999999</v>
      </c>
      <c r="P42" s="1">
        <v>0</v>
      </c>
      <c r="Q42" s="1">
        <v>5168765</v>
      </c>
      <c r="R42" s="1">
        <v>0</v>
      </c>
      <c r="S42" s="1">
        <v>3.2949999999999999</v>
      </c>
      <c r="T42" s="1">
        <v>0</v>
      </c>
      <c r="U42" s="1">
        <v>5168765</v>
      </c>
      <c r="V42" s="1">
        <v>0</v>
      </c>
    </row>
    <row r="43" spans="1:22" hidden="1" x14ac:dyDescent="0.25">
      <c r="A43" s="4" t="s">
        <v>54</v>
      </c>
      <c r="B43" s="6" t="s">
        <v>55</v>
      </c>
      <c r="C43" s="1">
        <v>92266000</v>
      </c>
      <c r="D43" s="1">
        <v>0</v>
      </c>
      <c r="E43" s="1">
        <v>0</v>
      </c>
      <c r="F43" s="1">
        <v>92266000</v>
      </c>
      <c r="G43" s="1">
        <v>0</v>
      </c>
      <c r="H43" s="1">
        <v>92266000</v>
      </c>
      <c r="I43" s="1">
        <v>2067661</v>
      </c>
      <c r="J43" s="1">
        <v>2067661</v>
      </c>
      <c r="K43" s="1">
        <v>90198339</v>
      </c>
      <c r="L43" s="1">
        <v>2067661</v>
      </c>
      <c r="M43" s="1">
        <v>2067661</v>
      </c>
      <c r="N43" s="1">
        <v>0</v>
      </c>
      <c r="O43" s="1">
        <v>2.2410000000000001</v>
      </c>
      <c r="P43" s="1">
        <v>2067661</v>
      </c>
      <c r="Q43" s="1">
        <v>2067661</v>
      </c>
      <c r="R43" s="1">
        <v>0</v>
      </c>
      <c r="S43" s="1">
        <v>2.2410000000000001</v>
      </c>
      <c r="T43" s="1">
        <v>2067661</v>
      </c>
      <c r="U43" s="1">
        <v>2067661</v>
      </c>
      <c r="V43" s="1">
        <v>0</v>
      </c>
    </row>
    <row r="44" spans="1:22" x14ac:dyDescent="0.25">
      <c r="A44" s="5" t="s">
        <v>22</v>
      </c>
      <c r="B44" s="7" t="s">
        <v>23</v>
      </c>
      <c r="C44" s="1">
        <v>92266000</v>
      </c>
      <c r="D44" s="1">
        <v>0</v>
      </c>
      <c r="E44" s="1">
        <v>0</v>
      </c>
      <c r="F44" s="1">
        <v>92266000</v>
      </c>
      <c r="G44" s="1">
        <v>0</v>
      </c>
      <c r="H44" s="1">
        <v>92266000</v>
      </c>
      <c r="I44" s="1">
        <v>2067661</v>
      </c>
      <c r="J44" s="1">
        <v>2067661</v>
      </c>
      <c r="K44" s="1">
        <v>90198339</v>
      </c>
      <c r="L44" s="1">
        <v>2067661</v>
      </c>
      <c r="M44" s="1">
        <v>2067661</v>
      </c>
      <c r="N44" s="1">
        <v>0</v>
      </c>
      <c r="O44" s="1">
        <v>2.2410000000000001</v>
      </c>
      <c r="P44" s="1">
        <v>2067661</v>
      </c>
      <c r="Q44" s="1">
        <v>2067661</v>
      </c>
      <c r="R44" s="1">
        <v>0</v>
      </c>
      <c r="S44" s="1">
        <v>2.2410000000000001</v>
      </c>
      <c r="T44" s="1">
        <v>2067661</v>
      </c>
      <c r="U44" s="1">
        <v>2067661</v>
      </c>
      <c r="V44" s="1">
        <v>0</v>
      </c>
    </row>
    <row r="45" spans="1:22" hidden="1" x14ac:dyDescent="0.25">
      <c r="A45" s="4" t="s">
        <v>56</v>
      </c>
      <c r="B45" s="6" t="s">
        <v>57</v>
      </c>
      <c r="C45" s="1">
        <v>121971000</v>
      </c>
      <c r="D45" s="1">
        <v>0</v>
      </c>
      <c r="E45" s="1">
        <v>0</v>
      </c>
      <c r="F45" s="1">
        <v>121971000</v>
      </c>
      <c r="G45" s="1">
        <v>0</v>
      </c>
      <c r="H45" s="1">
        <v>121971000</v>
      </c>
      <c r="I45" s="1">
        <v>6529800</v>
      </c>
      <c r="J45" s="1">
        <v>29364200</v>
      </c>
      <c r="K45" s="1">
        <v>92606800</v>
      </c>
      <c r="L45" s="1">
        <v>6529800</v>
      </c>
      <c r="M45" s="1">
        <v>29364200</v>
      </c>
      <c r="N45" s="1">
        <v>0</v>
      </c>
      <c r="O45" s="1">
        <v>24.0747</v>
      </c>
      <c r="P45" s="1">
        <v>0</v>
      </c>
      <c r="Q45" s="1">
        <v>22834400</v>
      </c>
      <c r="R45" s="1">
        <v>6529800</v>
      </c>
      <c r="S45" s="1">
        <v>18.7212</v>
      </c>
      <c r="T45" s="1">
        <v>0</v>
      </c>
      <c r="U45" s="1">
        <v>22834400</v>
      </c>
      <c r="V45" s="1">
        <v>0</v>
      </c>
    </row>
    <row r="46" spans="1:22" x14ac:dyDescent="0.25">
      <c r="A46" s="5" t="s">
        <v>22</v>
      </c>
      <c r="B46" s="7" t="s">
        <v>23</v>
      </c>
      <c r="C46" s="1">
        <v>121971000</v>
      </c>
      <c r="D46" s="1">
        <v>0</v>
      </c>
      <c r="E46" s="1">
        <v>0</v>
      </c>
      <c r="F46" s="1">
        <v>121971000</v>
      </c>
      <c r="G46" s="1">
        <v>0</v>
      </c>
      <c r="H46" s="1">
        <v>121971000</v>
      </c>
      <c r="I46" s="1">
        <v>6529800</v>
      </c>
      <c r="J46" s="1">
        <v>29364200</v>
      </c>
      <c r="K46" s="1">
        <v>92606800</v>
      </c>
      <c r="L46" s="1">
        <v>6529800</v>
      </c>
      <c r="M46" s="1">
        <v>29364200</v>
      </c>
      <c r="N46" s="1">
        <v>0</v>
      </c>
      <c r="O46" s="1">
        <v>24.0747</v>
      </c>
      <c r="P46" s="1">
        <v>0</v>
      </c>
      <c r="Q46" s="1">
        <v>22834400</v>
      </c>
      <c r="R46" s="1">
        <v>6529800</v>
      </c>
      <c r="S46" s="1">
        <v>18.7212</v>
      </c>
      <c r="T46" s="1">
        <v>0</v>
      </c>
      <c r="U46" s="1">
        <v>22834400</v>
      </c>
      <c r="V46" s="1">
        <v>0</v>
      </c>
    </row>
    <row r="47" spans="1:22" hidden="1" x14ac:dyDescent="0.25">
      <c r="A47" s="4" t="s">
        <v>58</v>
      </c>
      <c r="B47" s="6" t="s">
        <v>59</v>
      </c>
      <c r="C47" s="1">
        <v>24810000</v>
      </c>
      <c r="D47" s="1">
        <v>0</v>
      </c>
      <c r="E47" s="1">
        <v>0</v>
      </c>
      <c r="F47" s="1">
        <v>24810000</v>
      </c>
      <c r="G47" s="1">
        <v>0</v>
      </c>
      <c r="H47" s="1">
        <v>24810000</v>
      </c>
      <c r="I47" s="1">
        <v>1482300</v>
      </c>
      <c r="J47" s="1">
        <v>6932300</v>
      </c>
      <c r="K47" s="1">
        <v>17877700</v>
      </c>
      <c r="L47" s="1">
        <v>1482300</v>
      </c>
      <c r="M47" s="1">
        <v>6932300</v>
      </c>
      <c r="N47" s="1">
        <v>0</v>
      </c>
      <c r="O47" s="1">
        <v>27.941600000000001</v>
      </c>
      <c r="P47" s="1">
        <v>0</v>
      </c>
      <c r="Q47" s="1">
        <v>5450000</v>
      </c>
      <c r="R47" s="1">
        <v>1482300</v>
      </c>
      <c r="S47" s="1">
        <v>21.966899999999999</v>
      </c>
      <c r="T47" s="1">
        <v>0</v>
      </c>
      <c r="U47" s="1">
        <v>5450000</v>
      </c>
      <c r="V47" s="1">
        <v>0</v>
      </c>
    </row>
    <row r="48" spans="1:22" x14ac:dyDescent="0.25">
      <c r="A48" s="5" t="s">
        <v>22</v>
      </c>
      <c r="B48" s="7" t="s">
        <v>23</v>
      </c>
      <c r="C48" s="1">
        <v>24810000</v>
      </c>
      <c r="D48" s="1">
        <v>0</v>
      </c>
      <c r="E48" s="1">
        <v>0</v>
      </c>
      <c r="F48" s="1">
        <v>24810000</v>
      </c>
      <c r="G48" s="1">
        <v>0</v>
      </c>
      <c r="H48" s="1">
        <v>24810000</v>
      </c>
      <c r="I48" s="1">
        <v>1482300</v>
      </c>
      <c r="J48" s="1">
        <v>6932300</v>
      </c>
      <c r="K48" s="1">
        <v>17877700</v>
      </c>
      <c r="L48" s="1">
        <v>1482300</v>
      </c>
      <c r="M48" s="1">
        <v>6932300</v>
      </c>
      <c r="N48" s="1">
        <v>0</v>
      </c>
      <c r="O48" s="1">
        <v>27.941600000000001</v>
      </c>
      <c r="P48" s="1">
        <v>0</v>
      </c>
      <c r="Q48" s="1">
        <v>5450000</v>
      </c>
      <c r="R48" s="1">
        <v>1482300</v>
      </c>
      <c r="S48" s="1">
        <v>21.966899999999999</v>
      </c>
      <c r="T48" s="1">
        <v>0</v>
      </c>
      <c r="U48" s="1">
        <v>5450000</v>
      </c>
      <c r="V48" s="1">
        <v>0</v>
      </c>
    </row>
    <row r="49" spans="1:22" hidden="1" x14ac:dyDescent="0.25">
      <c r="A49" s="4" t="s">
        <v>60</v>
      </c>
      <c r="B49" s="6" t="s">
        <v>61</v>
      </c>
      <c r="C49" s="1">
        <v>98316000</v>
      </c>
      <c r="D49" s="1">
        <v>0</v>
      </c>
      <c r="E49" s="1">
        <v>0</v>
      </c>
      <c r="F49" s="1">
        <v>98316000</v>
      </c>
      <c r="G49" s="1">
        <v>0</v>
      </c>
      <c r="H49" s="1">
        <v>98316000</v>
      </c>
      <c r="I49" s="1">
        <v>4897800</v>
      </c>
      <c r="J49" s="1">
        <v>22024800</v>
      </c>
      <c r="K49" s="1">
        <v>76291200</v>
      </c>
      <c r="L49" s="1">
        <v>4897800</v>
      </c>
      <c r="M49" s="1">
        <v>22024800</v>
      </c>
      <c r="N49" s="1">
        <v>0</v>
      </c>
      <c r="O49" s="1">
        <v>22.402100000000001</v>
      </c>
      <c r="P49" s="1">
        <v>0</v>
      </c>
      <c r="Q49" s="1">
        <v>17127000</v>
      </c>
      <c r="R49" s="1">
        <v>4897800</v>
      </c>
      <c r="S49" s="1">
        <v>17.420400000000001</v>
      </c>
      <c r="T49" s="1">
        <v>0</v>
      </c>
      <c r="U49" s="1">
        <v>17127000</v>
      </c>
      <c r="V49" s="1">
        <v>0</v>
      </c>
    </row>
    <row r="50" spans="1:22" x14ac:dyDescent="0.25">
      <c r="A50" s="5" t="s">
        <v>22</v>
      </c>
      <c r="B50" s="7" t="s">
        <v>23</v>
      </c>
      <c r="C50" s="1">
        <v>98316000</v>
      </c>
      <c r="D50" s="1">
        <v>0</v>
      </c>
      <c r="E50" s="1">
        <v>0</v>
      </c>
      <c r="F50" s="1">
        <v>98316000</v>
      </c>
      <c r="G50" s="1">
        <v>0</v>
      </c>
      <c r="H50" s="1">
        <v>98316000</v>
      </c>
      <c r="I50" s="1">
        <v>4897800</v>
      </c>
      <c r="J50" s="1">
        <v>22024800</v>
      </c>
      <c r="K50" s="1">
        <v>76291200</v>
      </c>
      <c r="L50" s="1">
        <v>4897800</v>
      </c>
      <c r="M50" s="1">
        <v>22024800</v>
      </c>
      <c r="N50" s="1">
        <v>0</v>
      </c>
      <c r="O50" s="1">
        <v>22.402100000000001</v>
      </c>
      <c r="P50" s="1">
        <v>0</v>
      </c>
      <c r="Q50" s="1">
        <v>17127000</v>
      </c>
      <c r="R50" s="1">
        <v>4897800</v>
      </c>
      <c r="S50" s="1">
        <v>17.420400000000001</v>
      </c>
      <c r="T50" s="1">
        <v>0</v>
      </c>
      <c r="U50" s="1">
        <v>17127000</v>
      </c>
      <c r="V50" s="1">
        <v>0</v>
      </c>
    </row>
    <row r="51" spans="1:22" hidden="1" x14ac:dyDescent="0.25">
      <c r="A51" s="4" t="s">
        <v>62</v>
      </c>
      <c r="B51" s="6" t="s">
        <v>63</v>
      </c>
      <c r="C51" s="1">
        <v>69644000</v>
      </c>
      <c r="D51" s="1">
        <v>0</v>
      </c>
      <c r="E51" s="1">
        <v>0</v>
      </c>
      <c r="F51" s="1">
        <v>69644000</v>
      </c>
      <c r="G51" s="1">
        <v>0</v>
      </c>
      <c r="H51" s="1">
        <v>69644000</v>
      </c>
      <c r="I51" s="1">
        <v>3265700</v>
      </c>
      <c r="J51" s="1">
        <v>14684900</v>
      </c>
      <c r="K51" s="1">
        <v>54959100</v>
      </c>
      <c r="L51" s="1">
        <v>3265700</v>
      </c>
      <c r="M51" s="1">
        <v>14684900</v>
      </c>
      <c r="N51" s="1">
        <v>0</v>
      </c>
      <c r="O51" s="1">
        <v>21.085699999999999</v>
      </c>
      <c r="P51" s="1">
        <v>0</v>
      </c>
      <c r="Q51" s="1">
        <v>11419200</v>
      </c>
      <c r="R51" s="1">
        <v>3265700</v>
      </c>
      <c r="S51" s="1">
        <v>16.3965</v>
      </c>
      <c r="T51" s="1">
        <v>0</v>
      </c>
      <c r="U51" s="1">
        <v>11419200</v>
      </c>
      <c r="V51" s="1">
        <v>0</v>
      </c>
    </row>
    <row r="52" spans="1:22" x14ac:dyDescent="0.25">
      <c r="A52" s="5" t="s">
        <v>22</v>
      </c>
      <c r="B52" s="7" t="s">
        <v>23</v>
      </c>
      <c r="C52" s="1">
        <v>69644000</v>
      </c>
      <c r="D52" s="1">
        <v>0</v>
      </c>
      <c r="E52" s="1">
        <v>0</v>
      </c>
      <c r="F52" s="1">
        <v>69644000</v>
      </c>
      <c r="G52" s="1">
        <v>0</v>
      </c>
      <c r="H52" s="1">
        <v>69644000</v>
      </c>
      <c r="I52" s="1">
        <v>3265700</v>
      </c>
      <c r="J52" s="1">
        <v>14684900</v>
      </c>
      <c r="K52" s="1">
        <v>54959100</v>
      </c>
      <c r="L52" s="1">
        <v>3265700</v>
      </c>
      <c r="M52" s="1">
        <v>14684900</v>
      </c>
      <c r="N52" s="1">
        <v>0</v>
      </c>
      <c r="O52" s="1">
        <v>21.085699999999999</v>
      </c>
      <c r="P52" s="1">
        <v>0</v>
      </c>
      <c r="Q52" s="1">
        <v>11419200</v>
      </c>
      <c r="R52" s="1">
        <v>3265700</v>
      </c>
      <c r="S52" s="1">
        <v>16.3965</v>
      </c>
      <c r="T52" s="1">
        <v>0</v>
      </c>
      <c r="U52" s="1">
        <v>11419200</v>
      </c>
      <c r="V52" s="1">
        <v>0</v>
      </c>
    </row>
    <row r="53" spans="1:22" hidden="1" x14ac:dyDescent="0.25">
      <c r="A53" s="4">
        <v>13101010301</v>
      </c>
      <c r="B53" s="7" t="s">
        <v>64</v>
      </c>
      <c r="C53" s="1">
        <v>0</v>
      </c>
      <c r="D53" s="1">
        <v>0</v>
      </c>
      <c r="E53" s="1">
        <v>58748358</v>
      </c>
      <c r="F53" s="1">
        <v>58748358</v>
      </c>
      <c r="G53" s="1">
        <v>0</v>
      </c>
      <c r="H53" s="1">
        <v>58748358</v>
      </c>
      <c r="I53" s="1">
        <v>0</v>
      </c>
      <c r="J53" s="1">
        <v>58748358</v>
      </c>
      <c r="K53" s="1">
        <v>0</v>
      </c>
      <c r="L53" s="1">
        <v>9586454</v>
      </c>
      <c r="M53" s="1">
        <v>58550442</v>
      </c>
      <c r="N53" s="1">
        <v>197916</v>
      </c>
      <c r="O53" s="1">
        <v>99.6631</v>
      </c>
      <c r="P53" s="1">
        <v>9586454</v>
      </c>
      <c r="Q53" s="1">
        <v>58550442</v>
      </c>
      <c r="R53" s="1">
        <v>0</v>
      </c>
      <c r="S53" s="1">
        <v>99.6631</v>
      </c>
      <c r="T53" s="1">
        <v>9586454</v>
      </c>
      <c r="U53" s="1">
        <v>58550442</v>
      </c>
      <c r="V53" s="1">
        <v>0</v>
      </c>
    </row>
    <row r="54" spans="1:22" x14ac:dyDescent="0.25">
      <c r="A54" s="5" t="s">
        <v>22</v>
      </c>
      <c r="B54" s="7" t="s">
        <v>23</v>
      </c>
      <c r="C54" s="1">
        <v>0</v>
      </c>
      <c r="D54" s="1">
        <v>0</v>
      </c>
      <c r="E54" s="1">
        <v>58748358</v>
      </c>
      <c r="F54" s="1">
        <v>58748358</v>
      </c>
      <c r="G54" s="1">
        <v>0</v>
      </c>
      <c r="H54" s="1">
        <v>58748358</v>
      </c>
      <c r="I54" s="1">
        <v>0</v>
      </c>
      <c r="J54" s="1">
        <v>58748358</v>
      </c>
      <c r="K54" s="1">
        <v>0</v>
      </c>
      <c r="L54" s="1">
        <v>9586454</v>
      </c>
      <c r="M54" s="1">
        <v>58550442</v>
      </c>
      <c r="N54" s="1">
        <v>197916</v>
      </c>
      <c r="O54" s="1">
        <v>99.6631</v>
      </c>
      <c r="P54" s="1">
        <v>9586454</v>
      </c>
      <c r="Q54" s="1">
        <v>58550442</v>
      </c>
      <c r="R54" s="1">
        <v>0</v>
      </c>
      <c r="S54" s="1">
        <v>99.6631</v>
      </c>
      <c r="T54" s="1">
        <v>9586454</v>
      </c>
      <c r="U54" s="1">
        <v>58550442</v>
      </c>
      <c r="V54" s="1">
        <v>0</v>
      </c>
    </row>
    <row r="55" spans="1:22" hidden="1" x14ac:dyDescent="0.25">
      <c r="A55" s="4" t="s">
        <v>65</v>
      </c>
      <c r="B55" s="6" t="s">
        <v>66</v>
      </c>
      <c r="C55" s="1">
        <v>14230000</v>
      </c>
      <c r="D55" s="1">
        <v>0</v>
      </c>
      <c r="E55" s="1">
        <v>0</v>
      </c>
      <c r="F55" s="1">
        <v>14230000</v>
      </c>
      <c r="G55" s="1">
        <v>0</v>
      </c>
      <c r="H55" s="1">
        <v>14230000</v>
      </c>
      <c r="I55" s="1">
        <v>633605</v>
      </c>
      <c r="J55" s="1">
        <v>3956139</v>
      </c>
      <c r="K55" s="1">
        <v>10273861</v>
      </c>
      <c r="L55" s="1">
        <v>633605</v>
      </c>
      <c r="M55" s="1">
        <v>3956138</v>
      </c>
      <c r="N55" s="1">
        <v>1</v>
      </c>
      <c r="O55" s="1">
        <v>27.801400000000001</v>
      </c>
      <c r="P55" s="1">
        <v>633605</v>
      </c>
      <c r="Q55" s="1">
        <v>3956138</v>
      </c>
      <c r="R55" s="1">
        <v>0</v>
      </c>
      <c r="S55" s="1">
        <v>27.801400000000001</v>
      </c>
      <c r="T55" s="1">
        <v>633605</v>
      </c>
      <c r="U55" s="1">
        <v>3956138</v>
      </c>
      <c r="V55" s="1">
        <v>0</v>
      </c>
    </row>
    <row r="56" spans="1:22" x14ac:dyDescent="0.25">
      <c r="A56" s="5" t="s">
        <v>22</v>
      </c>
      <c r="B56" s="7" t="s">
        <v>23</v>
      </c>
      <c r="C56" s="1">
        <v>14230000</v>
      </c>
      <c r="D56" s="1">
        <v>0</v>
      </c>
      <c r="E56" s="1">
        <v>0</v>
      </c>
      <c r="F56" s="1">
        <v>14230000</v>
      </c>
      <c r="G56" s="1">
        <v>0</v>
      </c>
      <c r="H56" s="1">
        <v>14230000</v>
      </c>
      <c r="I56" s="1">
        <v>633605</v>
      </c>
      <c r="J56" s="1">
        <v>3956139</v>
      </c>
      <c r="K56" s="1">
        <v>10273861</v>
      </c>
      <c r="L56" s="1">
        <v>633605</v>
      </c>
      <c r="M56" s="1">
        <v>3956138</v>
      </c>
      <c r="N56" s="1">
        <v>1</v>
      </c>
      <c r="O56" s="1">
        <v>27.801400000000001</v>
      </c>
      <c r="P56" s="1">
        <v>633605</v>
      </c>
      <c r="Q56" s="1">
        <v>3956138</v>
      </c>
      <c r="R56" s="1">
        <v>0</v>
      </c>
      <c r="S56" s="1">
        <v>27.801400000000001</v>
      </c>
      <c r="T56" s="1">
        <v>633605</v>
      </c>
      <c r="U56" s="1">
        <v>3956138</v>
      </c>
      <c r="V56" s="1">
        <v>0</v>
      </c>
    </row>
    <row r="57" spans="1:22" hidden="1" x14ac:dyDescent="0.25">
      <c r="A57" s="4" t="s">
        <v>67</v>
      </c>
      <c r="B57" s="6" t="s">
        <v>68</v>
      </c>
      <c r="C57" s="1">
        <v>15000000</v>
      </c>
      <c r="D57" s="1">
        <v>0</v>
      </c>
      <c r="E57" s="1">
        <v>-5960814</v>
      </c>
      <c r="F57" s="1">
        <v>9039186</v>
      </c>
      <c r="G57" s="1">
        <v>0</v>
      </c>
      <c r="H57" s="1">
        <v>9039186</v>
      </c>
      <c r="I57" s="1">
        <v>0</v>
      </c>
      <c r="J57" s="1">
        <v>9039057</v>
      </c>
      <c r="K57" s="1">
        <v>129</v>
      </c>
      <c r="L57" s="1">
        <v>0</v>
      </c>
      <c r="M57" s="1">
        <v>9039057</v>
      </c>
      <c r="N57" s="1">
        <v>0</v>
      </c>
      <c r="O57" s="1">
        <v>99.998599999999996</v>
      </c>
      <c r="P57" s="1">
        <v>0</v>
      </c>
      <c r="Q57" s="1">
        <v>9039057</v>
      </c>
      <c r="R57" s="1">
        <v>0</v>
      </c>
      <c r="S57" s="1">
        <v>99.998599999999996</v>
      </c>
      <c r="T57" s="1">
        <v>0</v>
      </c>
      <c r="U57" s="1">
        <v>9039057</v>
      </c>
      <c r="V57" s="1">
        <v>0</v>
      </c>
    </row>
    <row r="58" spans="1:22" x14ac:dyDescent="0.25">
      <c r="A58" s="5" t="s">
        <v>22</v>
      </c>
      <c r="B58" s="7" t="s">
        <v>23</v>
      </c>
      <c r="C58" s="1">
        <v>15000000</v>
      </c>
      <c r="D58" s="1">
        <v>0</v>
      </c>
      <c r="E58" s="1">
        <v>-5960814</v>
      </c>
      <c r="F58" s="1">
        <v>9039186</v>
      </c>
      <c r="G58" s="1">
        <v>0</v>
      </c>
      <c r="H58" s="1">
        <v>9039186</v>
      </c>
      <c r="I58" s="1">
        <v>0</v>
      </c>
      <c r="J58" s="1">
        <v>9039057</v>
      </c>
      <c r="K58" s="1">
        <v>129</v>
      </c>
      <c r="L58" s="1">
        <v>0</v>
      </c>
      <c r="M58" s="1">
        <v>9039057</v>
      </c>
      <c r="N58" s="1">
        <v>0</v>
      </c>
      <c r="O58" s="1">
        <v>99.998599999999996</v>
      </c>
      <c r="P58" s="1">
        <v>0</v>
      </c>
      <c r="Q58" s="1">
        <v>9039057</v>
      </c>
      <c r="R58" s="1">
        <v>0</v>
      </c>
      <c r="S58" s="1">
        <v>99.998599999999996</v>
      </c>
      <c r="T58" s="1">
        <v>0</v>
      </c>
      <c r="U58" s="1">
        <v>9039057</v>
      </c>
      <c r="V58" s="1">
        <v>0</v>
      </c>
    </row>
    <row r="59" spans="1:22" hidden="1" x14ac:dyDescent="0.25">
      <c r="A59" s="4" t="s">
        <v>69</v>
      </c>
      <c r="B59" s="6" t="s">
        <v>70</v>
      </c>
      <c r="C59" s="1">
        <v>11249000</v>
      </c>
      <c r="D59" s="1">
        <v>0</v>
      </c>
      <c r="E59" s="1">
        <v>0</v>
      </c>
      <c r="F59" s="1">
        <v>11249000</v>
      </c>
      <c r="G59" s="1">
        <v>0</v>
      </c>
      <c r="H59" s="1">
        <v>11249000</v>
      </c>
      <c r="I59" s="1">
        <v>0</v>
      </c>
      <c r="J59" s="1">
        <v>1000000</v>
      </c>
      <c r="K59" s="1">
        <v>10249000</v>
      </c>
      <c r="L59" s="1">
        <v>0</v>
      </c>
      <c r="M59" s="1">
        <v>300000</v>
      </c>
      <c r="N59" s="1">
        <v>700000</v>
      </c>
      <c r="O59" s="1">
        <v>2.6669</v>
      </c>
      <c r="P59" s="1">
        <v>0</v>
      </c>
      <c r="Q59" s="1">
        <v>300000</v>
      </c>
      <c r="R59" s="1">
        <v>0</v>
      </c>
      <c r="S59" s="1">
        <v>2.6669</v>
      </c>
      <c r="T59" s="1">
        <v>0</v>
      </c>
      <c r="U59" s="1">
        <v>300000</v>
      </c>
      <c r="V59" s="1">
        <v>0</v>
      </c>
    </row>
    <row r="60" spans="1:22" x14ac:dyDescent="0.25">
      <c r="A60" s="5" t="s">
        <v>22</v>
      </c>
      <c r="B60" s="7" t="s">
        <v>23</v>
      </c>
      <c r="C60" s="1">
        <v>11249000</v>
      </c>
      <c r="D60" s="1">
        <v>0</v>
      </c>
      <c r="E60" s="1">
        <v>0</v>
      </c>
      <c r="F60" s="1">
        <v>11249000</v>
      </c>
      <c r="G60" s="1">
        <v>0</v>
      </c>
      <c r="H60" s="1">
        <v>11249000</v>
      </c>
      <c r="I60" s="1">
        <v>0</v>
      </c>
      <c r="J60" s="1">
        <v>1000000</v>
      </c>
      <c r="K60" s="1">
        <v>10249000</v>
      </c>
      <c r="L60" s="1">
        <v>0</v>
      </c>
      <c r="M60" s="1">
        <v>300000</v>
      </c>
      <c r="N60" s="1">
        <v>700000</v>
      </c>
      <c r="O60" s="1">
        <v>2.6669</v>
      </c>
      <c r="P60" s="1">
        <v>0</v>
      </c>
      <c r="Q60" s="1">
        <v>300000</v>
      </c>
      <c r="R60" s="1">
        <v>0</v>
      </c>
      <c r="S60" s="1">
        <v>2.6669</v>
      </c>
      <c r="T60" s="1">
        <v>0</v>
      </c>
      <c r="U60" s="1">
        <v>300000</v>
      </c>
      <c r="V60" s="1">
        <v>0</v>
      </c>
    </row>
    <row r="61" spans="1:22" hidden="1" x14ac:dyDescent="0.25">
      <c r="A61" s="4" t="s">
        <v>71</v>
      </c>
      <c r="B61" s="6" t="s">
        <v>72</v>
      </c>
      <c r="C61" s="1">
        <v>8608000</v>
      </c>
      <c r="D61" s="1">
        <v>0</v>
      </c>
      <c r="E61" s="1">
        <v>0</v>
      </c>
      <c r="F61" s="1">
        <v>8608000</v>
      </c>
      <c r="G61" s="1">
        <v>0</v>
      </c>
      <c r="H61" s="1">
        <v>8608000</v>
      </c>
      <c r="I61" s="1">
        <v>0</v>
      </c>
      <c r="J61" s="1">
        <v>600000</v>
      </c>
      <c r="K61" s="1">
        <v>8008000</v>
      </c>
      <c r="L61" s="1">
        <v>0</v>
      </c>
      <c r="M61" s="1">
        <v>200000</v>
      </c>
      <c r="N61" s="1">
        <v>400000</v>
      </c>
      <c r="O61" s="1">
        <v>2.3233999999999999</v>
      </c>
      <c r="P61" s="1">
        <v>0</v>
      </c>
      <c r="Q61" s="1">
        <v>200000</v>
      </c>
      <c r="R61" s="1">
        <v>0</v>
      </c>
      <c r="S61" s="1">
        <v>2.3233999999999999</v>
      </c>
      <c r="T61" s="1">
        <v>0</v>
      </c>
      <c r="U61" s="1">
        <v>200000</v>
      </c>
      <c r="V61" s="1">
        <v>0</v>
      </c>
    </row>
    <row r="62" spans="1:22" x14ac:dyDescent="0.25">
      <c r="A62" s="5" t="s">
        <v>22</v>
      </c>
      <c r="B62" s="7" t="s">
        <v>23</v>
      </c>
      <c r="C62" s="1">
        <v>8608000</v>
      </c>
      <c r="D62" s="1">
        <v>0</v>
      </c>
      <c r="E62" s="1">
        <v>0</v>
      </c>
      <c r="F62" s="1">
        <v>8608000</v>
      </c>
      <c r="G62" s="1">
        <v>0</v>
      </c>
      <c r="H62" s="1">
        <v>8608000</v>
      </c>
      <c r="I62" s="1">
        <v>0</v>
      </c>
      <c r="J62" s="1">
        <v>600000</v>
      </c>
      <c r="K62" s="1">
        <v>8008000</v>
      </c>
      <c r="L62" s="1">
        <v>0</v>
      </c>
      <c r="M62" s="1">
        <v>200000</v>
      </c>
      <c r="N62" s="1">
        <v>400000</v>
      </c>
      <c r="O62" s="1">
        <v>2.3233999999999999</v>
      </c>
      <c r="P62" s="1">
        <v>0</v>
      </c>
      <c r="Q62" s="1">
        <v>200000</v>
      </c>
      <c r="R62" s="1">
        <v>0</v>
      </c>
      <c r="S62" s="1">
        <v>2.3233999999999999</v>
      </c>
      <c r="T62" s="1">
        <v>0</v>
      </c>
      <c r="U62" s="1">
        <v>200000</v>
      </c>
      <c r="V62" s="1">
        <v>0</v>
      </c>
    </row>
    <row r="63" spans="1:22" hidden="1" x14ac:dyDescent="0.25">
      <c r="A63" s="4" t="s">
        <v>73</v>
      </c>
      <c r="B63" s="6" t="s">
        <v>74</v>
      </c>
      <c r="C63" s="1">
        <v>3000000</v>
      </c>
      <c r="D63" s="1">
        <v>0</v>
      </c>
      <c r="E63" s="1">
        <v>0</v>
      </c>
      <c r="F63" s="1">
        <v>3000000</v>
      </c>
      <c r="G63" s="1">
        <v>0</v>
      </c>
      <c r="H63" s="1">
        <v>3000000</v>
      </c>
      <c r="I63" s="1">
        <v>0</v>
      </c>
      <c r="J63" s="1">
        <v>0</v>
      </c>
      <c r="K63" s="1">
        <v>3000000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5">
      <c r="A64" s="5" t="s">
        <v>22</v>
      </c>
      <c r="B64" s="7" t="s">
        <v>23</v>
      </c>
      <c r="C64" s="1">
        <v>3000000</v>
      </c>
      <c r="D64" s="1">
        <v>0</v>
      </c>
      <c r="E64" s="1">
        <v>0</v>
      </c>
      <c r="F64" s="1">
        <v>3000000</v>
      </c>
      <c r="G64" s="1">
        <v>0</v>
      </c>
      <c r="H64" s="1">
        <v>3000000</v>
      </c>
      <c r="I64" s="1">
        <v>0</v>
      </c>
      <c r="J64" s="1">
        <v>0</v>
      </c>
      <c r="K64" s="1">
        <v>3000000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hidden="1" x14ac:dyDescent="0.25">
      <c r="A65" s="4" t="s">
        <v>75</v>
      </c>
      <c r="B65" s="6" t="s">
        <v>76</v>
      </c>
      <c r="C65" s="1">
        <v>205000</v>
      </c>
      <c r="D65" s="1">
        <v>0</v>
      </c>
      <c r="E65" s="1">
        <v>0</v>
      </c>
      <c r="F65" s="1">
        <v>205000</v>
      </c>
      <c r="G65" s="1">
        <v>0</v>
      </c>
      <c r="H65" s="1">
        <v>205000</v>
      </c>
      <c r="I65" s="1">
        <v>0</v>
      </c>
      <c r="J65" s="1">
        <v>200000</v>
      </c>
      <c r="K65" s="1">
        <v>5000</v>
      </c>
      <c r="L65" s="1">
        <v>0</v>
      </c>
      <c r="M65" s="1">
        <v>0</v>
      </c>
      <c r="N65" s="1">
        <v>200000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5">
      <c r="A66" s="5" t="s">
        <v>22</v>
      </c>
      <c r="B66" s="7" t="s">
        <v>23</v>
      </c>
      <c r="C66" s="1">
        <v>205000</v>
      </c>
      <c r="D66" s="1">
        <v>0</v>
      </c>
      <c r="E66" s="1">
        <v>0</v>
      </c>
      <c r="F66" s="1">
        <v>205000</v>
      </c>
      <c r="G66" s="1">
        <v>0</v>
      </c>
      <c r="H66" s="1">
        <v>205000</v>
      </c>
      <c r="I66" s="1">
        <v>0</v>
      </c>
      <c r="J66" s="1">
        <v>200000</v>
      </c>
      <c r="K66" s="1">
        <v>5000</v>
      </c>
      <c r="L66" s="1">
        <v>0</v>
      </c>
      <c r="M66" s="1">
        <v>0</v>
      </c>
      <c r="N66" s="1">
        <v>200000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hidden="1" x14ac:dyDescent="0.25">
      <c r="A67" s="4" t="s">
        <v>77</v>
      </c>
      <c r="B67" s="6" t="s">
        <v>78</v>
      </c>
      <c r="C67" s="1">
        <v>8120000</v>
      </c>
      <c r="D67" s="1">
        <v>0</v>
      </c>
      <c r="E67" s="1">
        <v>0</v>
      </c>
      <c r="F67" s="1">
        <v>8120000</v>
      </c>
      <c r="G67" s="1">
        <v>0</v>
      </c>
      <c r="H67" s="1">
        <v>8120000</v>
      </c>
      <c r="I67" s="1">
        <v>0</v>
      </c>
      <c r="J67" s="1">
        <v>400000</v>
      </c>
      <c r="K67" s="1">
        <v>7720000</v>
      </c>
      <c r="L67" s="1">
        <v>0</v>
      </c>
      <c r="M67" s="1">
        <v>200000</v>
      </c>
      <c r="N67" s="1">
        <v>200000</v>
      </c>
      <c r="O67" s="1">
        <v>2.4630999999999998</v>
      </c>
      <c r="P67" s="1">
        <v>0</v>
      </c>
      <c r="Q67" s="1">
        <v>200000</v>
      </c>
      <c r="R67" s="1">
        <v>0</v>
      </c>
      <c r="S67" s="1">
        <v>2.4630999999999998</v>
      </c>
      <c r="T67" s="1">
        <v>0</v>
      </c>
      <c r="U67" s="1">
        <v>200000</v>
      </c>
      <c r="V67" s="1">
        <v>0</v>
      </c>
    </row>
    <row r="68" spans="1:22" x14ac:dyDescent="0.25">
      <c r="A68" s="5" t="s">
        <v>22</v>
      </c>
      <c r="B68" s="7" t="s">
        <v>23</v>
      </c>
      <c r="C68" s="1">
        <v>8120000</v>
      </c>
      <c r="D68" s="1">
        <v>0</v>
      </c>
      <c r="E68" s="1">
        <v>0</v>
      </c>
      <c r="F68" s="1">
        <v>8120000</v>
      </c>
      <c r="G68" s="1">
        <v>0</v>
      </c>
      <c r="H68" s="1">
        <v>8120000</v>
      </c>
      <c r="I68" s="1">
        <v>0</v>
      </c>
      <c r="J68" s="1">
        <v>400000</v>
      </c>
      <c r="K68" s="1">
        <v>7720000</v>
      </c>
      <c r="L68" s="1">
        <v>0</v>
      </c>
      <c r="M68" s="1">
        <v>200000</v>
      </c>
      <c r="N68" s="1">
        <v>200000</v>
      </c>
      <c r="O68" s="1">
        <v>2.4630999999999998</v>
      </c>
      <c r="P68" s="1">
        <v>0</v>
      </c>
      <c r="Q68" s="1">
        <v>200000</v>
      </c>
      <c r="R68" s="1">
        <v>0</v>
      </c>
      <c r="S68" s="1">
        <v>2.4630999999999998</v>
      </c>
      <c r="T68" s="1">
        <v>0</v>
      </c>
      <c r="U68" s="1">
        <v>200000</v>
      </c>
      <c r="V68" s="1">
        <v>0</v>
      </c>
    </row>
    <row r="69" spans="1:22" hidden="1" x14ac:dyDescent="0.25">
      <c r="A69" s="4" t="s">
        <v>79</v>
      </c>
      <c r="B69" s="6" t="s">
        <v>80</v>
      </c>
      <c r="C69" s="1">
        <v>1748000</v>
      </c>
      <c r="D69" s="1">
        <v>0</v>
      </c>
      <c r="E69" s="1">
        <v>0</v>
      </c>
      <c r="F69" s="1">
        <v>1748000</v>
      </c>
      <c r="G69" s="1">
        <v>0</v>
      </c>
      <c r="H69" s="1">
        <v>1748000</v>
      </c>
      <c r="I69" s="1">
        <v>0</v>
      </c>
      <c r="J69" s="1">
        <v>0</v>
      </c>
      <c r="K69" s="1">
        <v>1748000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5">
      <c r="A70" s="5" t="s">
        <v>22</v>
      </c>
      <c r="B70" s="7" t="s">
        <v>23</v>
      </c>
      <c r="C70" s="1">
        <v>1748000</v>
      </c>
      <c r="D70" s="1">
        <v>0</v>
      </c>
      <c r="E70" s="1">
        <v>0</v>
      </c>
      <c r="F70" s="1">
        <v>1748000</v>
      </c>
      <c r="G70" s="1">
        <v>0</v>
      </c>
      <c r="H70" s="1">
        <v>1748000</v>
      </c>
      <c r="I70" s="1">
        <v>0</v>
      </c>
      <c r="J70" s="1">
        <v>0</v>
      </c>
      <c r="K70" s="1">
        <v>1748000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</row>
    <row r="71" spans="1:22" hidden="1" x14ac:dyDescent="0.25">
      <c r="A71" s="4" t="s">
        <v>81</v>
      </c>
      <c r="B71" s="6" t="s">
        <v>82</v>
      </c>
      <c r="C71" s="1">
        <v>547000</v>
      </c>
      <c r="D71" s="1">
        <v>0</v>
      </c>
      <c r="E71" s="1">
        <v>0</v>
      </c>
      <c r="F71" s="1">
        <v>547000</v>
      </c>
      <c r="G71" s="1">
        <v>0</v>
      </c>
      <c r="H71" s="1">
        <v>547000</v>
      </c>
      <c r="I71" s="1">
        <v>0</v>
      </c>
      <c r="J71" s="1">
        <v>0</v>
      </c>
      <c r="K71" s="1">
        <v>547000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5">
      <c r="A72" s="5" t="s">
        <v>22</v>
      </c>
      <c r="B72" s="7" t="s">
        <v>23</v>
      </c>
      <c r="C72" s="1">
        <v>547000</v>
      </c>
      <c r="D72" s="1">
        <v>0</v>
      </c>
      <c r="E72" s="1">
        <v>0</v>
      </c>
      <c r="F72" s="1">
        <v>547000</v>
      </c>
      <c r="G72" s="1">
        <v>0</v>
      </c>
      <c r="H72" s="1">
        <v>547000</v>
      </c>
      <c r="I72" s="1">
        <v>0</v>
      </c>
      <c r="J72" s="1">
        <v>0</v>
      </c>
      <c r="K72" s="1">
        <v>547000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</row>
    <row r="73" spans="1:22" hidden="1" x14ac:dyDescent="0.25">
      <c r="A73" s="4" t="s">
        <v>83</v>
      </c>
      <c r="B73" s="6" t="s">
        <v>84</v>
      </c>
      <c r="C73" s="1">
        <v>8879000</v>
      </c>
      <c r="D73" s="1">
        <v>0</v>
      </c>
      <c r="E73" s="1">
        <v>0</v>
      </c>
      <c r="F73" s="1">
        <v>8879000</v>
      </c>
      <c r="G73" s="1">
        <v>0</v>
      </c>
      <c r="H73" s="1">
        <v>8879000</v>
      </c>
      <c r="I73" s="1">
        <v>0</v>
      </c>
      <c r="J73" s="1">
        <v>700000</v>
      </c>
      <c r="K73" s="1">
        <v>8179000</v>
      </c>
      <c r="L73" s="1">
        <v>0</v>
      </c>
      <c r="M73" s="1">
        <v>200000</v>
      </c>
      <c r="N73" s="1">
        <v>500000</v>
      </c>
      <c r="O73" s="1">
        <v>2.2524999999999999</v>
      </c>
      <c r="P73" s="1">
        <v>0</v>
      </c>
      <c r="Q73" s="1">
        <v>200000</v>
      </c>
      <c r="R73" s="1">
        <v>0</v>
      </c>
      <c r="S73" s="1">
        <v>2.2524999999999999</v>
      </c>
      <c r="T73" s="1">
        <v>0</v>
      </c>
      <c r="U73" s="1">
        <v>200000</v>
      </c>
      <c r="V73" s="1">
        <v>0</v>
      </c>
    </row>
    <row r="74" spans="1:22" x14ac:dyDescent="0.25">
      <c r="A74" s="5" t="s">
        <v>22</v>
      </c>
      <c r="B74" s="7" t="s">
        <v>23</v>
      </c>
      <c r="C74" s="1">
        <v>8879000</v>
      </c>
      <c r="D74" s="1">
        <v>0</v>
      </c>
      <c r="E74" s="1">
        <v>0</v>
      </c>
      <c r="F74" s="1">
        <v>8879000</v>
      </c>
      <c r="G74" s="1">
        <v>0</v>
      </c>
      <c r="H74" s="1">
        <v>8879000</v>
      </c>
      <c r="I74" s="1">
        <v>0</v>
      </c>
      <c r="J74" s="1">
        <v>700000</v>
      </c>
      <c r="K74" s="1">
        <v>8179000</v>
      </c>
      <c r="L74" s="1">
        <v>0</v>
      </c>
      <c r="M74" s="1">
        <v>200000</v>
      </c>
      <c r="N74" s="1">
        <v>500000</v>
      </c>
      <c r="O74" s="1">
        <v>2.2524999999999999</v>
      </c>
      <c r="P74" s="1">
        <v>0</v>
      </c>
      <c r="Q74" s="1">
        <v>200000</v>
      </c>
      <c r="R74" s="1">
        <v>0</v>
      </c>
      <c r="S74" s="1">
        <v>2.2524999999999999</v>
      </c>
      <c r="T74" s="1">
        <v>0</v>
      </c>
      <c r="U74" s="1">
        <v>200000</v>
      </c>
      <c r="V74" s="1">
        <v>0</v>
      </c>
    </row>
    <row r="75" spans="1:22" hidden="1" x14ac:dyDescent="0.25">
      <c r="A75" s="4" t="s">
        <v>85</v>
      </c>
      <c r="B75" s="6" t="s">
        <v>86</v>
      </c>
      <c r="C75" s="1">
        <v>13574000</v>
      </c>
      <c r="D75" s="1">
        <v>0</v>
      </c>
      <c r="E75" s="1">
        <v>0</v>
      </c>
      <c r="F75" s="1">
        <v>13574000</v>
      </c>
      <c r="G75" s="1">
        <v>0</v>
      </c>
      <c r="H75" s="1">
        <v>13574000</v>
      </c>
      <c r="I75" s="1">
        <v>0</v>
      </c>
      <c r="J75" s="1">
        <v>0</v>
      </c>
      <c r="K75" s="1">
        <v>13574000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5">
      <c r="A76" s="5" t="s">
        <v>22</v>
      </c>
      <c r="B76" s="7" t="s">
        <v>23</v>
      </c>
      <c r="C76" s="1">
        <v>13574000</v>
      </c>
      <c r="D76" s="1">
        <v>0</v>
      </c>
      <c r="E76" s="1">
        <v>0</v>
      </c>
      <c r="F76" s="1">
        <v>13574000</v>
      </c>
      <c r="G76" s="1">
        <v>0</v>
      </c>
      <c r="H76" s="1">
        <v>13574000</v>
      </c>
      <c r="I76" s="1">
        <v>0</v>
      </c>
      <c r="J76" s="1">
        <v>0</v>
      </c>
      <c r="K76" s="1">
        <v>13574000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hidden="1" x14ac:dyDescent="0.25">
      <c r="A77" s="4" t="s">
        <v>87</v>
      </c>
      <c r="B77" s="6" t="s">
        <v>88</v>
      </c>
      <c r="C77" s="1">
        <v>2870000</v>
      </c>
      <c r="D77" s="1">
        <v>0</v>
      </c>
      <c r="E77" s="1">
        <v>0</v>
      </c>
      <c r="F77" s="1">
        <v>2870000</v>
      </c>
      <c r="G77" s="1">
        <v>0</v>
      </c>
      <c r="H77" s="1">
        <v>2870000</v>
      </c>
      <c r="I77" s="1">
        <v>0</v>
      </c>
      <c r="J77" s="1">
        <v>0</v>
      </c>
      <c r="K77" s="1">
        <v>2870000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5">
      <c r="A78" s="5" t="s">
        <v>22</v>
      </c>
      <c r="B78" s="7" t="s">
        <v>23</v>
      </c>
      <c r="C78" s="1">
        <v>2870000</v>
      </c>
      <c r="D78" s="1">
        <v>0</v>
      </c>
      <c r="E78" s="1">
        <v>0</v>
      </c>
      <c r="F78" s="1">
        <v>2870000</v>
      </c>
      <c r="G78" s="1">
        <v>0</v>
      </c>
      <c r="H78" s="1">
        <v>2870000</v>
      </c>
      <c r="I78" s="1">
        <v>0</v>
      </c>
      <c r="J78" s="1">
        <v>0</v>
      </c>
      <c r="K78" s="1">
        <v>2870000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hidden="1" x14ac:dyDescent="0.25">
      <c r="A79" s="4" t="s">
        <v>89</v>
      </c>
      <c r="B79" s="6" t="s">
        <v>90</v>
      </c>
      <c r="C79" s="1">
        <v>4286000</v>
      </c>
      <c r="D79" s="1">
        <v>0</v>
      </c>
      <c r="E79" s="1">
        <v>0</v>
      </c>
      <c r="F79" s="1">
        <v>4286000</v>
      </c>
      <c r="G79" s="1">
        <v>0</v>
      </c>
      <c r="H79" s="1">
        <v>4286000</v>
      </c>
      <c r="I79" s="1">
        <v>0</v>
      </c>
      <c r="J79" s="1">
        <v>200000</v>
      </c>
      <c r="K79" s="1">
        <v>4086000</v>
      </c>
      <c r="L79" s="1">
        <v>0</v>
      </c>
      <c r="M79" s="1">
        <v>0</v>
      </c>
      <c r="N79" s="1">
        <v>200000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5">
      <c r="A80" s="5" t="s">
        <v>22</v>
      </c>
      <c r="B80" s="7" t="s">
        <v>23</v>
      </c>
      <c r="C80" s="1">
        <v>4286000</v>
      </c>
      <c r="D80" s="1">
        <v>0</v>
      </c>
      <c r="E80" s="1">
        <v>0</v>
      </c>
      <c r="F80" s="1">
        <v>4286000</v>
      </c>
      <c r="G80" s="1">
        <v>0</v>
      </c>
      <c r="H80" s="1">
        <v>4286000</v>
      </c>
      <c r="I80" s="1">
        <v>0</v>
      </c>
      <c r="J80" s="1">
        <v>200000</v>
      </c>
      <c r="K80" s="1">
        <v>4086000</v>
      </c>
      <c r="L80" s="1">
        <v>0</v>
      </c>
      <c r="M80" s="1">
        <v>0</v>
      </c>
      <c r="N80" s="1">
        <v>200000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hidden="1" x14ac:dyDescent="0.25">
      <c r="A81" s="4" t="s">
        <v>91</v>
      </c>
      <c r="B81" s="6" t="s">
        <v>92</v>
      </c>
      <c r="C81" s="1">
        <v>1536000</v>
      </c>
      <c r="D81" s="1">
        <v>0</v>
      </c>
      <c r="E81" s="1">
        <v>0</v>
      </c>
      <c r="F81" s="1">
        <v>1536000</v>
      </c>
      <c r="G81" s="1">
        <v>0</v>
      </c>
      <c r="H81" s="1">
        <v>1536000</v>
      </c>
      <c r="I81" s="1">
        <v>0</v>
      </c>
      <c r="J81" s="1">
        <v>600000</v>
      </c>
      <c r="K81" s="1">
        <v>936000</v>
      </c>
      <c r="L81" s="1">
        <v>0</v>
      </c>
      <c r="M81" s="1">
        <v>400000</v>
      </c>
      <c r="N81" s="1">
        <v>200000</v>
      </c>
      <c r="O81" s="1">
        <v>26.041699999999999</v>
      </c>
      <c r="P81" s="1">
        <v>0</v>
      </c>
      <c r="Q81" s="1">
        <v>400000</v>
      </c>
      <c r="R81" s="1">
        <v>0</v>
      </c>
      <c r="S81" s="1">
        <v>26.041699999999999</v>
      </c>
      <c r="T81" s="1">
        <v>0</v>
      </c>
      <c r="U81" s="1">
        <v>400000</v>
      </c>
      <c r="V81" s="1">
        <v>0</v>
      </c>
    </row>
    <row r="82" spans="1:22" x14ac:dyDescent="0.25">
      <c r="A82" s="5" t="s">
        <v>22</v>
      </c>
      <c r="B82" s="7" t="s">
        <v>23</v>
      </c>
      <c r="C82" s="1">
        <v>1536000</v>
      </c>
      <c r="D82" s="1">
        <v>0</v>
      </c>
      <c r="E82" s="1">
        <v>0</v>
      </c>
      <c r="F82" s="1">
        <v>1536000</v>
      </c>
      <c r="G82" s="1">
        <v>0</v>
      </c>
      <c r="H82" s="1">
        <v>1536000</v>
      </c>
      <c r="I82" s="1">
        <v>0</v>
      </c>
      <c r="J82" s="1">
        <v>600000</v>
      </c>
      <c r="K82" s="1">
        <v>936000</v>
      </c>
      <c r="L82" s="1">
        <v>0</v>
      </c>
      <c r="M82" s="1">
        <v>400000</v>
      </c>
      <c r="N82" s="1">
        <v>200000</v>
      </c>
      <c r="O82" s="1">
        <v>26.041699999999999</v>
      </c>
      <c r="P82" s="1">
        <v>0</v>
      </c>
      <c r="Q82" s="1">
        <v>400000</v>
      </c>
      <c r="R82" s="1">
        <v>0</v>
      </c>
      <c r="S82" s="1">
        <v>26.041699999999999</v>
      </c>
      <c r="T82" s="1">
        <v>0</v>
      </c>
      <c r="U82" s="1">
        <v>400000</v>
      </c>
      <c r="V82" s="1">
        <v>0</v>
      </c>
    </row>
    <row r="83" spans="1:22" hidden="1" x14ac:dyDescent="0.25">
      <c r="A83" s="4" t="s">
        <v>93</v>
      </c>
      <c r="B83" s="6" t="s">
        <v>94</v>
      </c>
      <c r="C83" s="1">
        <v>71680000</v>
      </c>
      <c r="D83" s="1">
        <v>0</v>
      </c>
      <c r="E83" s="1">
        <v>0</v>
      </c>
      <c r="F83" s="1">
        <v>71680000</v>
      </c>
      <c r="G83" s="1">
        <v>0</v>
      </c>
      <c r="H83" s="1">
        <v>71680000</v>
      </c>
      <c r="I83" s="1">
        <v>0</v>
      </c>
      <c r="J83" s="1">
        <v>0</v>
      </c>
      <c r="K83" s="1">
        <v>71680000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5">
      <c r="A84" s="5" t="s">
        <v>22</v>
      </c>
      <c r="B84" s="7" t="s">
        <v>23</v>
      </c>
      <c r="C84" s="1">
        <v>71680000</v>
      </c>
      <c r="D84" s="1">
        <v>0</v>
      </c>
      <c r="E84" s="1">
        <v>0</v>
      </c>
      <c r="F84" s="1">
        <v>71680000</v>
      </c>
      <c r="G84" s="1">
        <v>0</v>
      </c>
      <c r="H84" s="1">
        <v>71680000</v>
      </c>
      <c r="I84" s="1">
        <v>0</v>
      </c>
      <c r="J84" s="1">
        <v>0</v>
      </c>
      <c r="K84" s="1">
        <v>71680000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hidden="1" x14ac:dyDescent="0.25">
      <c r="A85" s="4" t="s">
        <v>95</v>
      </c>
      <c r="B85" s="6" t="s">
        <v>96</v>
      </c>
      <c r="C85" s="1">
        <v>8192000</v>
      </c>
      <c r="D85" s="1">
        <v>0</v>
      </c>
      <c r="E85" s="1">
        <v>0</v>
      </c>
      <c r="F85" s="1">
        <v>8192000</v>
      </c>
      <c r="G85" s="1">
        <v>0</v>
      </c>
      <c r="H85" s="1">
        <v>8192000</v>
      </c>
      <c r="I85" s="1">
        <v>0</v>
      </c>
      <c r="J85" s="1">
        <v>0</v>
      </c>
      <c r="K85" s="1">
        <v>8192000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5">
      <c r="A86" s="5" t="s">
        <v>22</v>
      </c>
      <c r="B86" s="7" t="s">
        <v>23</v>
      </c>
      <c r="C86" s="1">
        <v>8192000</v>
      </c>
      <c r="D86" s="1">
        <v>0</v>
      </c>
      <c r="E86" s="1">
        <v>0</v>
      </c>
      <c r="F86" s="1">
        <v>8192000</v>
      </c>
      <c r="G86" s="1">
        <v>0</v>
      </c>
      <c r="H86" s="1">
        <v>8192000</v>
      </c>
      <c r="I86" s="1">
        <v>0</v>
      </c>
      <c r="J86" s="1">
        <v>0</v>
      </c>
      <c r="K86" s="1">
        <v>8192000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hidden="1" x14ac:dyDescent="0.25">
      <c r="A87" s="4" t="s">
        <v>97</v>
      </c>
      <c r="B87" s="6" t="s">
        <v>98</v>
      </c>
      <c r="C87" s="1">
        <v>192737000</v>
      </c>
      <c r="D87" s="1">
        <v>0</v>
      </c>
      <c r="E87" s="1">
        <v>-26000000</v>
      </c>
      <c r="F87" s="1">
        <v>166737000</v>
      </c>
      <c r="G87" s="1">
        <v>0</v>
      </c>
      <c r="H87" s="1">
        <v>166737000</v>
      </c>
      <c r="I87" s="1">
        <v>0</v>
      </c>
      <c r="J87" s="1">
        <v>31959536</v>
      </c>
      <c r="K87" s="1">
        <v>134777464</v>
      </c>
      <c r="L87" s="1">
        <v>31959536</v>
      </c>
      <c r="M87" s="1">
        <v>31959536</v>
      </c>
      <c r="N87" s="1">
        <v>0</v>
      </c>
      <c r="O87" s="1">
        <v>19.1676</v>
      </c>
      <c r="P87" s="1">
        <v>0</v>
      </c>
      <c r="Q87" s="1">
        <v>0</v>
      </c>
      <c r="R87" s="1">
        <v>31959536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5">
      <c r="A88" s="5" t="s">
        <v>22</v>
      </c>
      <c r="B88" s="7" t="s">
        <v>23</v>
      </c>
      <c r="C88" s="1">
        <v>192737000</v>
      </c>
      <c r="D88" s="1">
        <v>0</v>
      </c>
      <c r="E88" s="1">
        <v>-26000000</v>
      </c>
      <c r="F88" s="1">
        <v>166737000</v>
      </c>
      <c r="G88" s="1">
        <v>0</v>
      </c>
      <c r="H88" s="1">
        <v>166737000</v>
      </c>
      <c r="I88" s="1">
        <v>0</v>
      </c>
      <c r="J88" s="1">
        <v>31959536</v>
      </c>
      <c r="K88" s="1">
        <v>134777464</v>
      </c>
      <c r="L88" s="1">
        <v>31959536</v>
      </c>
      <c r="M88" s="1">
        <v>31959536</v>
      </c>
      <c r="N88" s="1">
        <v>0</v>
      </c>
      <c r="O88" s="1">
        <v>19.1676</v>
      </c>
      <c r="P88" s="1">
        <v>0</v>
      </c>
      <c r="Q88" s="1">
        <v>0</v>
      </c>
      <c r="R88" s="1">
        <v>31959536</v>
      </c>
      <c r="S88" s="1">
        <v>0</v>
      </c>
      <c r="T88" s="1">
        <v>0</v>
      </c>
      <c r="U88" s="1">
        <v>0</v>
      </c>
      <c r="V88" s="1">
        <v>0</v>
      </c>
    </row>
    <row r="89" spans="1:22" hidden="1" x14ac:dyDescent="0.25">
      <c r="A89" s="4" t="s">
        <v>99</v>
      </c>
      <c r="B89" s="7" t="s">
        <v>100</v>
      </c>
      <c r="C89" s="1">
        <v>0</v>
      </c>
      <c r="D89" s="1">
        <v>0</v>
      </c>
      <c r="E89" s="1">
        <v>26000000</v>
      </c>
      <c r="F89" s="1">
        <v>26000000</v>
      </c>
      <c r="G89" s="1">
        <v>0</v>
      </c>
      <c r="H89" s="1">
        <v>26000000</v>
      </c>
      <c r="I89" s="1">
        <v>0</v>
      </c>
      <c r="J89" s="1">
        <v>0</v>
      </c>
      <c r="K89" s="1">
        <v>26000000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5">
      <c r="A90" s="5" t="s">
        <v>22</v>
      </c>
      <c r="B90" s="7" t="s">
        <v>23</v>
      </c>
      <c r="C90" s="1">
        <v>0</v>
      </c>
      <c r="D90" s="1">
        <v>0</v>
      </c>
      <c r="E90" s="1">
        <v>26000000</v>
      </c>
      <c r="F90" s="1">
        <v>26000000</v>
      </c>
      <c r="G90" s="1">
        <v>0</v>
      </c>
      <c r="H90" s="1">
        <v>26000000</v>
      </c>
      <c r="I90" s="1">
        <v>0</v>
      </c>
      <c r="J90" s="1">
        <v>0</v>
      </c>
      <c r="K90" s="1">
        <v>26000000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hidden="1" x14ac:dyDescent="0.25">
      <c r="A91" s="4" t="s">
        <v>101</v>
      </c>
      <c r="B91" s="6" t="s">
        <v>102</v>
      </c>
      <c r="C91" s="1">
        <v>65536000</v>
      </c>
      <c r="D91" s="1">
        <v>0</v>
      </c>
      <c r="E91" s="1">
        <v>0</v>
      </c>
      <c r="F91" s="1">
        <v>65536000</v>
      </c>
      <c r="G91" s="1">
        <v>0</v>
      </c>
      <c r="H91" s="1">
        <v>65536000</v>
      </c>
      <c r="I91" s="1">
        <v>0</v>
      </c>
      <c r="J91" s="1">
        <v>0</v>
      </c>
      <c r="K91" s="1">
        <v>65536000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5">
      <c r="A92" s="5" t="s">
        <v>22</v>
      </c>
      <c r="B92" s="7" t="s">
        <v>23</v>
      </c>
      <c r="C92" s="1">
        <v>65536000</v>
      </c>
      <c r="D92" s="1">
        <v>0</v>
      </c>
      <c r="E92" s="1">
        <v>0</v>
      </c>
      <c r="F92" s="1">
        <v>65536000</v>
      </c>
      <c r="G92" s="1">
        <v>0</v>
      </c>
      <c r="H92" s="1">
        <v>65536000</v>
      </c>
      <c r="I92" s="1">
        <v>0</v>
      </c>
      <c r="J92" s="1">
        <v>0</v>
      </c>
      <c r="K92" s="1">
        <v>65536000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hidden="1" x14ac:dyDescent="0.25">
      <c r="A93" s="4" t="s">
        <v>103</v>
      </c>
      <c r="B93" s="6" t="s">
        <v>104</v>
      </c>
      <c r="C93" s="1">
        <v>1475000</v>
      </c>
      <c r="D93" s="1">
        <v>0</v>
      </c>
      <c r="E93" s="1">
        <v>0</v>
      </c>
      <c r="F93" s="1">
        <v>1475000</v>
      </c>
      <c r="G93" s="1">
        <v>0</v>
      </c>
      <c r="H93" s="1">
        <v>1475000</v>
      </c>
      <c r="I93" s="1">
        <v>0</v>
      </c>
      <c r="J93" s="1">
        <v>0</v>
      </c>
      <c r="K93" s="1">
        <v>1475000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5">
      <c r="A94" s="5" t="s">
        <v>22</v>
      </c>
      <c r="B94" s="7" t="s">
        <v>23</v>
      </c>
      <c r="C94" s="1">
        <v>1475000</v>
      </c>
      <c r="D94" s="1">
        <v>0</v>
      </c>
      <c r="E94" s="1">
        <v>0</v>
      </c>
      <c r="F94" s="1">
        <v>1475000</v>
      </c>
      <c r="G94" s="1">
        <v>0</v>
      </c>
      <c r="H94" s="1">
        <v>1475000</v>
      </c>
      <c r="I94" s="1">
        <v>0</v>
      </c>
      <c r="J94" s="1">
        <v>0</v>
      </c>
      <c r="K94" s="1">
        <v>1475000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hidden="1" x14ac:dyDescent="0.25">
      <c r="A95" s="4" t="s">
        <v>105</v>
      </c>
      <c r="B95" s="6" t="s">
        <v>106</v>
      </c>
      <c r="C95" s="1">
        <v>7000000</v>
      </c>
      <c r="D95" s="1">
        <v>0</v>
      </c>
      <c r="E95" s="1">
        <v>0</v>
      </c>
      <c r="F95" s="1">
        <v>7000000</v>
      </c>
      <c r="G95" s="1">
        <v>0</v>
      </c>
      <c r="H95" s="1">
        <v>7000000</v>
      </c>
      <c r="I95" s="1">
        <v>0</v>
      </c>
      <c r="J95" s="1">
        <v>1700000</v>
      </c>
      <c r="K95" s="1">
        <v>5300000</v>
      </c>
      <c r="L95" s="1">
        <v>0</v>
      </c>
      <c r="M95" s="1">
        <v>393414</v>
      </c>
      <c r="N95" s="1">
        <v>1306586</v>
      </c>
      <c r="O95" s="1">
        <v>5.6201999999999996</v>
      </c>
      <c r="P95" s="1">
        <v>0</v>
      </c>
      <c r="Q95" s="1">
        <v>393414</v>
      </c>
      <c r="R95" s="1">
        <v>0</v>
      </c>
      <c r="S95" s="1">
        <v>5.6201999999999996</v>
      </c>
      <c r="T95" s="1">
        <v>0</v>
      </c>
      <c r="U95" s="1">
        <v>393414</v>
      </c>
      <c r="V95" s="1">
        <v>0</v>
      </c>
    </row>
    <row r="96" spans="1:22" x14ac:dyDescent="0.25">
      <c r="A96" s="5" t="s">
        <v>22</v>
      </c>
      <c r="B96" s="7" t="s">
        <v>23</v>
      </c>
      <c r="C96" s="1">
        <v>7000000</v>
      </c>
      <c r="D96" s="1">
        <v>0</v>
      </c>
      <c r="E96" s="1">
        <v>0</v>
      </c>
      <c r="F96" s="1">
        <v>7000000</v>
      </c>
      <c r="G96" s="1">
        <v>0</v>
      </c>
      <c r="H96" s="1">
        <v>7000000</v>
      </c>
      <c r="I96" s="1">
        <v>0</v>
      </c>
      <c r="J96" s="1">
        <v>1700000</v>
      </c>
      <c r="K96" s="1">
        <v>5300000</v>
      </c>
      <c r="L96" s="1">
        <v>0</v>
      </c>
      <c r="M96" s="1">
        <v>393414</v>
      </c>
      <c r="N96" s="1">
        <v>1306586</v>
      </c>
      <c r="O96" s="1">
        <v>5.6201999999999996</v>
      </c>
      <c r="P96" s="1">
        <v>0</v>
      </c>
      <c r="Q96" s="1">
        <v>393414</v>
      </c>
      <c r="R96" s="1">
        <v>0</v>
      </c>
      <c r="S96" s="1">
        <v>5.6201999999999996</v>
      </c>
      <c r="T96" s="1">
        <v>0</v>
      </c>
      <c r="U96" s="1">
        <v>393414</v>
      </c>
      <c r="V96" s="1">
        <v>0</v>
      </c>
    </row>
    <row r="97" spans="1:22" hidden="1" x14ac:dyDescent="0.25">
      <c r="A97" s="4" t="s">
        <v>107</v>
      </c>
      <c r="B97" s="6" t="s">
        <v>108</v>
      </c>
      <c r="C97" s="1">
        <v>25000000</v>
      </c>
      <c r="D97" s="1">
        <v>0</v>
      </c>
      <c r="E97" s="1">
        <v>0</v>
      </c>
      <c r="F97" s="1">
        <v>25000000</v>
      </c>
      <c r="G97" s="1">
        <v>0</v>
      </c>
      <c r="H97" s="1">
        <v>25000000</v>
      </c>
      <c r="I97" s="1">
        <v>0</v>
      </c>
      <c r="J97" s="1">
        <v>0</v>
      </c>
      <c r="K97" s="1">
        <v>25000000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5">
      <c r="A98" s="5" t="s">
        <v>22</v>
      </c>
      <c r="B98" s="7" t="s">
        <v>23</v>
      </c>
      <c r="C98" s="1">
        <v>25000000</v>
      </c>
      <c r="D98" s="1">
        <v>0</v>
      </c>
      <c r="E98" s="1">
        <v>0</v>
      </c>
      <c r="F98" s="1">
        <v>25000000</v>
      </c>
      <c r="G98" s="1">
        <v>0</v>
      </c>
      <c r="H98" s="1">
        <v>25000000</v>
      </c>
      <c r="I98" s="1">
        <v>0</v>
      </c>
      <c r="J98" s="1">
        <v>0</v>
      </c>
      <c r="K98" s="1">
        <v>25000000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hidden="1" x14ac:dyDescent="0.25">
      <c r="A99" s="4" t="s">
        <v>109</v>
      </c>
      <c r="B99" s="6" t="s">
        <v>110</v>
      </c>
      <c r="C99" s="1">
        <v>83600000</v>
      </c>
      <c r="D99" s="1">
        <v>0</v>
      </c>
      <c r="E99" s="1">
        <v>0</v>
      </c>
      <c r="F99" s="1">
        <v>83600000</v>
      </c>
      <c r="G99" s="1">
        <v>0</v>
      </c>
      <c r="H99" s="1">
        <v>83600000</v>
      </c>
      <c r="I99" s="1">
        <v>0</v>
      </c>
      <c r="J99" s="1">
        <v>62463100</v>
      </c>
      <c r="K99" s="1">
        <v>21136900</v>
      </c>
      <c r="L99" s="1">
        <v>0</v>
      </c>
      <c r="M99" s="1">
        <v>62463100</v>
      </c>
      <c r="N99" s="1">
        <v>0</v>
      </c>
      <c r="O99" s="1">
        <v>74.7166</v>
      </c>
      <c r="P99" s="1">
        <v>0</v>
      </c>
      <c r="Q99" s="1">
        <v>0</v>
      </c>
      <c r="R99" s="1">
        <v>62463100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5">
      <c r="A100" s="5" t="s">
        <v>22</v>
      </c>
      <c r="B100" s="7" t="s">
        <v>23</v>
      </c>
      <c r="C100" s="1">
        <v>83600000</v>
      </c>
      <c r="D100" s="1">
        <v>0</v>
      </c>
      <c r="E100" s="1">
        <v>0</v>
      </c>
      <c r="F100" s="1">
        <v>83600000</v>
      </c>
      <c r="G100" s="1">
        <v>0</v>
      </c>
      <c r="H100" s="1">
        <v>83600000</v>
      </c>
      <c r="I100" s="1">
        <v>0</v>
      </c>
      <c r="J100" s="1">
        <v>62463100</v>
      </c>
      <c r="K100" s="1">
        <v>21136900</v>
      </c>
      <c r="L100" s="1">
        <v>0</v>
      </c>
      <c r="M100" s="1">
        <v>62463100</v>
      </c>
      <c r="N100" s="1">
        <v>0</v>
      </c>
      <c r="O100" s="1">
        <v>74.7166</v>
      </c>
      <c r="P100" s="1">
        <v>0</v>
      </c>
      <c r="Q100" s="1">
        <v>0</v>
      </c>
      <c r="R100" s="1">
        <v>62463100</v>
      </c>
      <c r="S100" s="1">
        <v>0</v>
      </c>
      <c r="T100" s="1">
        <v>0</v>
      </c>
      <c r="U100" s="1">
        <v>0</v>
      </c>
      <c r="V100" s="1">
        <v>0</v>
      </c>
    </row>
    <row r="101" spans="1:22" hidden="1" x14ac:dyDescent="0.25">
      <c r="A101" s="4" t="s">
        <v>111</v>
      </c>
      <c r="B101" s="6" t="s">
        <v>112</v>
      </c>
      <c r="C101" s="1">
        <v>6144000</v>
      </c>
      <c r="D101" s="1">
        <v>0</v>
      </c>
      <c r="E101" s="1">
        <v>0</v>
      </c>
      <c r="F101" s="1">
        <v>6144000</v>
      </c>
      <c r="G101" s="1">
        <v>0</v>
      </c>
      <c r="H101" s="1">
        <v>6144000</v>
      </c>
      <c r="I101" s="1">
        <v>0</v>
      </c>
      <c r="J101" s="1">
        <v>0</v>
      </c>
      <c r="K101" s="1">
        <v>6144000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5">
      <c r="A102" s="5" t="s">
        <v>22</v>
      </c>
      <c r="B102" s="7" t="s">
        <v>23</v>
      </c>
      <c r="C102" s="1">
        <v>6144000</v>
      </c>
      <c r="D102" s="1">
        <v>0</v>
      </c>
      <c r="E102" s="1">
        <v>0</v>
      </c>
      <c r="F102" s="1">
        <v>6144000</v>
      </c>
      <c r="G102" s="1">
        <v>0</v>
      </c>
      <c r="H102" s="1">
        <v>6144000</v>
      </c>
      <c r="I102" s="1">
        <v>0</v>
      </c>
      <c r="J102" s="1">
        <v>0</v>
      </c>
      <c r="K102" s="1">
        <v>6144000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hidden="1" x14ac:dyDescent="0.25">
      <c r="A103" s="4" t="s">
        <v>113</v>
      </c>
      <c r="B103" s="6" t="s">
        <v>114</v>
      </c>
      <c r="C103" s="1">
        <v>18972000</v>
      </c>
      <c r="D103" s="1">
        <v>0</v>
      </c>
      <c r="E103" s="1">
        <v>0</v>
      </c>
      <c r="F103" s="1">
        <v>18972000</v>
      </c>
      <c r="G103" s="1">
        <v>0</v>
      </c>
      <c r="H103" s="1">
        <v>18972000</v>
      </c>
      <c r="I103" s="1">
        <v>0</v>
      </c>
      <c r="J103" s="1">
        <v>18972000</v>
      </c>
      <c r="K103" s="1">
        <v>0</v>
      </c>
      <c r="L103" s="1">
        <v>0</v>
      </c>
      <c r="M103" s="1">
        <v>18972000</v>
      </c>
      <c r="N103" s="1">
        <v>0</v>
      </c>
      <c r="O103" s="1">
        <v>100</v>
      </c>
      <c r="P103" s="1">
        <v>2992000</v>
      </c>
      <c r="Q103" s="1">
        <v>2992000</v>
      </c>
      <c r="R103" s="1">
        <v>15980000</v>
      </c>
      <c r="S103" s="1">
        <v>15.7706</v>
      </c>
      <c r="T103" s="1">
        <v>2992000</v>
      </c>
      <c r="U103" s="1">
        <v>2992000</v>
      </c>
      <c r="V103" s="1">
        <v>0</v>
      </c>
    </row>
    <row r="104" spans="1:22" x14ac:dyDescent="0.25">
      <c r="A104" s="5" t="s">
        <v>22</v>
      </c>
      <c r="B104" s="7" t="s">
        <v>23</v>
      </c>
      <c r="C104" s="1">
        <v>18972000</v>
      </c>
      <c r="D104" s="1">
        <v>0</v>
      </c>
      <c r="E104" s="1">
        <v>0</v>
      </c>
      <c r="F104" s="1">
        <v>18972000</v>
      </c>
      <c r="G104" s="1">
        <v>0</v>
      </c>
      <c r="H104" s="1">
        <v>18972000</v>
      </c>
      <c r="I104" s="1">
        <v>0</v>
      </c>
      <c r="J104" s="1">
        <v>18972000</v>
      </c>
      <c r="K104" s="1">
        <v>0</v>
      </c>
      <c r="L104" s="1">
        <v>0</v>
      </c>
      <c r="M104" s="1">
        <v>18972000</v>
      </c>
      <c r="N104" s="1">
        <v>0</v>
      </c>
      <c r="O104" s="1">
        <v>100</v>
      </c>
      <c r="P104" s="1">
        <v>2992000</v>
      </c>
      <c r="Q104" s="1">
        <v>2992000</v>
      </c>
      <c r="R104" s="1">
        <v>15980000</v>
      </c>
      <c r="S104" s="1">
        <v>15.7706</v>
      </c>
      <c r="T104" s="1">
        <v>2992000</v>
      </c>
      <c r="U104" s="1">
        <v>2992000</v>
      </c>
      <c r="V104" s="1">
        <v>0</v>
      </c>
    </row>
    <row r="105" spans="1:22" hidden="1" x14ac:dyDescent="0.25">
      <c r="A105" s="4" t="s">
        <v>115</v>
      </c>
      <c r="B105" s="6" t="s">
        <v>116</v>
      </c>
      <c r="C105" s="1">
        <v>6144000</v>
      </c>
      <c r="D105" s="1">
        <v>0</v>
      </c>
      <c r="E105" s="1">
        <v>0</v>
      </c>
      <c r="F105" s="1">
        <v>6144000</v>
      </c>
      <c r="G105" s="1">
        <v>0</v>
      </c>
      <c r="H105" s="1">
        <v>6144000</v>
      </c>
      <c r="I105" s="1">
        <v>0</v>
      </c>
      <c r="J105" s="1">
        <v>6144000</v>
      </c>
      <c r="K105" s="1">
        <v>0</v>
      </c>
      <c r="L105" s="1">
        <v>0</v>
      </c>
      <c r="M105" s="1">
        <v>1588541</v>
      </c>
      <c r="N105" s="1">
        <v>4555459</v>
      </c>
      <c r="O105" s="1">
        <v>25.8552</v>
      </c>
      <c r="P105" s="1">
        <v>360747</v>
      </c>
      <c r="Q105" s="1">
        <v>1588541</v>
      </c>
      <c r="R105" s="1">
        <v>0</v>
      </c>
      <c r="S105" s="1">
        <v>25.8552</v>
      </c>
      <c r="T105" s="1">
        <v>360747</v>
      </c>
      <c r="U105" s="1">
        <v>1588541</v>
      </c>
      <c r="V105" s="1">
        <v>0</v>
      </c>
    </row>
    <row r="106" spans="1:22" x14ac:dyDescent="0.25">
      <c r="A106" s="5" t="s">
        <v>22</v>
      </c>
      <c r="B106" s="7" t="s">
        <v>23</v>
      </c>
      <c r="C106" s="1">
        <v>6144000</v>
      </c>
      <c r="D106" s="1">
        <v>0</v>
      </c>
      <c r="E106" s="1">
        <v>0</v>
      </c>
      <c r="F106" s="1">
        <v>6144000</v>
      </c>
      <c r="G106" s="1">
        <v>0</v>
      </c>
      <c r="H106" s="1">
        <v>6144000</v>
      </c>
      <c r="I106" s="1">
        <v>0</v>
      </c>
      <c r="J106" s="1">
        <v>6144000</v>
      </c>
      <c r="K106" s="1">
        <v>0</v>
      </c>
      <c r="L106" s="1">
        <v>0</v>
      </c>
      <c r="M106" s="1">
        <v>1588541</v>
      </c>
      <c r="N106" s="1">
        <v>4555459</v>
      </c>
      <c r="O106" s="1">
        <v>25.8552</v>
      </c>
      <c r="P106" s="1">
        <v>360747</v>
      </c>
      <c r="Q106" s="1">
        <v>1588541</v>
      </c>
      <c r="R106" s="1">
        <v>0</v>
      </c>
      <c r="S106" s="1">
        <v>25.8552</v>
      </c>
      <c r="T106" s="1">
        <v>360747</v>
      </c>
      <c r="U106" s="1">
        <v>1588541</v>
      </c>
      <c r="V106" s="1">
        <v>0</v>
      </c>
    </row>
    <row r="107" spans="1:22" hidden="1" x14ac:dyDescent="0.25">
      <c r="A107" s="4" t="s">
        <v>117</v>
      </c>
      <c r="B107" s="6" t="s">
        <v>118</v>
      </c>
      <c r="C107" s="1">
        <v>6144000</v>
      </c>
      <c r="D107" s="1">
        <v>0</v>
      </c>
      <c r="E107" s="1">
        <v>0</v>
      </c>
      <c r="F107" s="1">
        <v>6144000</v>
      </c>
      <c r="G107" s="1">
        <v>0</v>
      </c>
      <c r="H107" s="1">
        <v>6144000</v>
      </c>
      <c r="I107" s="1">
        <v>0</v>
      </c>
      <c r="J107" s="1">
        <v>6144000</v>
      </c>
      <c r="K107" s="1">
        <v>0</v>
      </c>
      <c r="L107" s="1">
        <v>320335</v>
      </c>
      <c r="M107" s="1">
        <v>1281323</v>
      </c>
      <c r="N107" s="1">
        <v>4862677</v>
      </c>
      <c r="O107" s="1">
        <v>20.854900000000001</v>
      </c>
      <c r="P107" s="1">
        <v>320335</v>
      </c>
      <c r="Q107" s="1">
        <v>1281323</v>
      </c>
      <c r="R107" s="1">
        <v>0</v>
      </c>
      <c r="S107" s="1">
        <v>20.854900000000001</v>
      </c>
      <c r="T107" s="1">
        <v>320335</v>
      </c>
      <c r="U107" s="1">
        <v>1281323</v>
      </c>
      <c r="V107" s="1">
        <v>0</v>
      </c>
    </row>
    <row r="108" spans="1:22" x14ac:dyDescent="0.25">
      <c r="A108" s="5" t="s">
        <v>22</v>
      </c>
      <c r="B108" s="7" t="s">
        <v>23</v>
      </c>
      <c r="C108" s="1">
        <v>6144000</v>
      </c>
      <c r="D108" s="1">
        <v>0</v>
      </c>
      <c r="E108" s="1">
        <v>0</v>
      </c>
      <c r="F108" s="1">
        <v>6144000</v>
      </c>
      <c r="G108" s="1">
        <v>0</v>
      </c>
      <c r="H108" s="1">
        <v>6144000</v>
      </c>
      <c r="I108" s="1">
        <v>0</v>
      </c>
      <c r="J108" s="1">
        <v>6144000</v>
      </c>
      <c r="K108" s="1">
        <v>0</v>
      </c>
      <c r="L108" s="1">
        <v>320335</v>
      </c>
      <c r="M108" s="1">
        <v>1281323</v>
      </c>
      <c r="N108" s="1">
        <v>4862677</v>
      </c>
      <c r="O108" s="1">
        <v>20.854900000000001</v>
      </c>
      <c r="P108" s="1">
        <v>320335</v>
      </c>
      <c r="Q108" s="1">
        <v>1281323</v>
      </c>
      <c r="R108" s="1">
        <v>0</v>
      </c>
      <c r="S108" s="1">
        <v>20.854900000000001</v>
      </c>
      <c r="T108" s="1">
        <v>320335</v>
      </c>
      <c r="U108" s="1">
        <v>1281323</v>
      </c>
      <c r="V108" s="1">
        <v>0</v>
      </c>
    </row>
    <row r="109" spans="1:22" hidden="1" x14ac:dyDescent="0.25">
      <c r="A109" s="4" t="s">
        <v>119</v>
      </c>
      <c r="B109" s="6" t="s">
        <v>120</v>
      </c>
      <c r="C109" s="1">
        <v>25000000</v>
      </c>
      <c r="D109" s="1">
        <v>0</v>
      </c>
      <c r="E109" s="1">
        <v>0</v>
      </c>
      <c r="F109" s="1">
        <v>25000000</v>
      </c>
      <c r="G109" s="1">
        <v>0</v>
      </c>
      <c r="H109" s="1">
        <v>25000000</v>
      </c>
      <c r="I109" s="1">
        <v>0</v>
      </c>
      <c r="J109" s="1">
        <v>13711150</v>
      </c>
      <c r="K109" s="1">
        <v>11288850</v>
      </c>
      <c r="L109" s="1">
        <v>0</v>
      </c>
      <c r="M109" s="1">
        <v>13711150</v>
      </c>
      <c r="N109" s="1">
        <v>0</v>
      </c>
      <c r="O109" s="1">
        <v>54.8446</v>
      </c>
      <c r="P109" s="1">
        <v>0</v>
      </c>
      <c r="Q109" s="1">
        <v>0</v>
      </c>
      <c r="R109" s="1">
        <v>13711150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5">
      <c r="A110" s="5" t="s">
        <v>22</v>
      </c>
      <c r="B110" s="7" t="s">
        <v>23</v>
      </c>
      <c r="C110" s="1">
        <v>25000000</v>
      </c>
      <c r="D110" s="1">
        <v>0</v>
      </c>
      <c r="E110" s="1">
        <v>0</v>
      </c>
      <c r="F110" s="1">
        <v>25000000</v>
      </c>
      <c r="G110" s="1">
        <v>0</v>
      </c>
      <c r="H110" s="1">
        <v>25000000</v>
      </c>
      <c r="I110" s="1">
        <v>0</v>
      </c>
      <c r="J110" s="1">
        <v>13711150</v>
      </c>
      <c r="K110" s="1">
        <v>11288850</v>
      </c>
      <c r="L110" s="1">
        <v>0</v>
      </c>
      <c r="M110" s="1">
        <v>13711150</v>
      </c>
      <c r="N110" s="1">
        <v>0</v>
      </c>
      <c r="O110" s="1">
        <v>54.8446</v>
      </c>
      <c r="P110" s="1">
        <v>0</v>
      </c>
      <c r="Q110" s="1">
        <v>0</v>
      </c>
      <c r="R110" s="1">
        <v>13711150</v>
      </c>
      <c r="S110" s="1">
        <v>0</v>
      </c>
      <c r="T110" s="1">
        <v>0</v>
      </c>
      <c r="U110" s="1">
        <v>0</v>
      </c>
      <c r="V110" s="1">
        <v>0</v>
      </c>
    </row>
    <row r="111" spans="1:22" hidden="1" x14ac:dyDescent="0.25">
      <c r="A111" s="4" t="s">
        <v>121</v>
      </c>
      <c r="B111" s="6" t="s">
        <v>122</v>
      </c>
      <c r="C111" s="1">
        <v>123956000</v>
      </c>
      <c r="D111" s="1">
        <v>0</v>
      </c>
      <c r="E111" s="1">
        <v>0</v>
      </c>
      <c r="F111" s="1">
        <v>123956000</v>
      </c>
      <c r="G111" s="1">
        <v>0</v>
      </c>
      <c r="H111" s="1">
        <v>123956000</v>
      </c>
      <c r="I111" s="1">
        <v>0</v>
      </c>
      <c r="J111" s="1">
        <v>123956000</v>
      </c>
      <c r="K111" s="1">
        <v>0</v>
      </c>
      <c r="L111" s="1">
        <v>0</v>
      </c>
      <c r="M111" s="1">
        <v>0</v>
      </c>
      <c r="N111" s="1">
        <v>123956000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5">
      <c r="A112" s="5" t="s">
        <v>22</v>
      </c>
      <c r="B112" s="7" t="s">
        <v>23</v>
      </c>
      <c r="C112" s="1">
        <v>123956000</v>
      </c>
      <c r="D112" s="1">
        <v>0</v>
      </c>
      <c r="E112" s="1">
        <v>0</v>
      </c>
      <c r="F112" s="1">
        <v>123956000</v>
      </c>
      <c r="G112" s="1">
        <v>0</v>
      </c>
      <c r="H112" s="1">
        <v>123956000</v>
      </c>
      <c r="I112" s="1">
        <v>0</v>
      </c>
      <c r="J112" s="1">
        <v>123956000</v>
      </c>
      <c r="K112" s="1">
        <v>0</v>
      </c>
      <c r="L112" s="1">
        <v>0</v>
      </c>
      <c r="M112" s="1">
        <v>0</v>
      </c>
      <c r="N112" s="1">
        <v>123956000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hidden="1" x14ac:dyDescent="0.25">
      <c r="A113" s="4" t="s">
        <v>123</v>
      </c>
      <c r="B113" s="6" t="s">
        <v>124</v>
      </c>
      <c r="C113" s="1">
        <v>134380000</v>
      </c>
      <c r="D113" s="1">
        <v>0</v>
      </c>
      <c r="E113" s="1">
        <v>0</v>
      </c>
      <c r="F113" s="1">
        <v>134380000</v>
      </c>
      <c r="G113" s="1">
        <v>0</v>
      </c>
      <c r="H113" s="1">
        <v>134380000</v>
      </c>
      <c r="I113" s="1">
        <v>0</v>
      </c>
      <c r="J113" s="1">
        <v>15000000</v>
      </c>
      <c r="K113" s="1">
        <v>119380000</v>
      </c>
      <c r="L113" s="1">
        <v>0</v>
      </c>
      <c r="M113" s="1">
        <v>14400000</v>
      </c>
      <c r="N113" s="1">
        <v>600000</v>
      </c>
      <c r="O113" s="1">
        <v>10.7159</v>
      </c>
      <c r="P113" s="1">
        <v>0</v>
      </c>
      <c r="Q113" s="1">
        <v>400000</v>
      </c>
      <c r="R113" s="1">
        <v>14000000</v>
      </c>
      <c r="S113" s="1">
        <v>0.29770000000000002</v>
      </c>
      <c r="T113" s="1">
        <v>0</v>
      </c>
      <c r="U113" s="1">
        <v>400000</v>
      </c>
      <c r="V113" s="1">
        <v>0</v>
      </c>
    </row>
    <row r="114" spans="1:22" x14ac:dyDescent="0.25">
      <c r="A114" s="5" t="s">
        <v>22</v>
      </c>
      <c r="B114" s="7" t="s">
        <v>23</v>
      </c>
      <c r="C114" s="1">
        <v>134380000</v>
      </c>
      <c r="D114" s="1">
        <v>0</v>
      </c>
      <c r="E114" s="1">
        <v>0</v>
      </c>
      <c r="F114" s="1">
        <v>134380000</v>
      </c>
      <c r="G114" s="1">
        <v>0</v>
      </c>
      <c r="H114" s="1">
        <v>134380000</v>
      </c>
      <c r="I114" s="1">
        <v>0</v>
      </c>
      <c r="J114" s="1">
        <v>15000000</v>
      </c>
      <c r="K114" s="1">
        <v>119380000</v>
      </c>
      <c r="L114" s="1">
        <v>0</v>
      </c>
      <c r="M114" s="1">
        <v>14400000</v>
      </c>
      <c r="N114" s="1">
        <v>600000</v>
      </c>
      <c r="O114" s="1">
        <v>10.7159</v>
      </c>
      <c r="P114" s="1">
        <v>0</v>
      </c>
      <c r="Q114" s="1">
        <v>400000</v>
      </c>
      <c r="R114" s="1">
        <v>14000000</v>
      </c>
      <c r="S114" s="1">
        <v>0.29770000000000002</v>
      </c>
      <c r="T114" s="1">
        <v>0</v>
      </c>
      <c r="U114" s="1">
        <v>400000</v>
      </c>
      <c r="V114" s="1">
        <v>0</v>
      </c>
    </row>
    <row r="115" spans="1:22" hidden="1" x14ac:dyDescent="0.25">
      <c r="A115" s="4" t="s">
        <v>125</v>
      </c>
      <c r="B115" s="6" t="s">
        <v>126</v>
      </c>
      <c r="C115" s="1">
        <v>2920000</v>
      </c>
      <c r="D115" s="1">
        <v>0</v>
      </c>
      <c r="E115" s="1">
        <v>0</v>
      </c>
      <c r="F115" s="1">
        <v>2920000</v>
      </c>
      <c r="G115" s="1">
        <v>0</v>
      </c>
      <c r="H115" s="1">
        <v>2920000</v>
      </c>
      <c r="I115" s="1">
        <v>0</v>
      </c>
      <c r="J115" s="1">
        <v>0</v>
      </c>
      <c r="K115" s="1">
        <v>2920000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5">
      <c r="A116" s="5" t="s">
        <v>22</v>
      </c>
      <c r="B116" s="7" t="s">
        <v>23</v>
      </c>
      <c r="C116" s="1">
        <v>2920000</v>
      </c>
      <c r="D116" s="1">
        <v>0</v>
      </c>
      <c r="E116" s="1">
        <v>0</v>
      </c>
      <c r="F116" s="1">
        <v>2920000</v>
      </c>
      <c r="G116" s="1">
        <v>0</v>
      </c>
      <c r="H116" s="1">
        <v>2920000</v>
      </c>
      <c r="I116" s="1">
        <v>0</v>
      </c>
      <c r="J116" s="1">
        <v>0</v>
      </c>
      <c r="K116" s="1">
        <v>2920000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hidden="1" x14ac:dyDescent="0.25">
      <c r="A117" s="4" t="s">
        <v>127</v>
      </c>
      <c r="B117" s="6" t="s">
        <v>128</v>
      </c>
      <c r="C117" s="1">
        <v>10240000</v>
      </c>
      <c r="D117" s="1">
        <v>0</v>
      </c>
      <c r="E117" s="1">
        <v>-4096000</v>
      </c>
      <c r="F117" s="1">
        <v>6144000</v>
      </c>
      <c r="G117" s="1">
        <v>0</v>
      </c>
      <c r="H117" s="1">
        <v>6144000</v>
      </c>
      <c r="I117" s="1">
        <v>0</v>
      </c>
      <c r="J117" s="1">
        <v>0</v>
      </c>
      <c r="K117" s="1">
        <v>6144000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5">
      <c r="A118" s="5" t="s">
        <v>22</v>
      </c>
      <c r="B118" s="7" t="s">
        <v>23</v>
      </c>
      <c r="C118" s="1">
        <v>10240000</v>
      </c>
      <c r="D118" s="1">
        <v>0</v>
      </c>
      <c r="E118" s="1">
        <v>-4096000</v>
      </c>
      <c r="F118" s="1">
        <v>6144000</v>
      </c>
      <c r="G118" s="1">
        <v>0</v>
      </c>
      <c r="H118" s="1">
        <v>6144000</v>
      </c>
      <c r="I118" s="1">
        <v>0</v>
      </c>
      <c r="J118" s="1">
        <v>0</v>
      </c>
      <c r="K118" s="1">
        <v>6144000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hidden="1" x14ac:dyDescent="0.25">
      <c r="A119" s="4" t="s">
        <v>129</v>
      </c>
      <c r="B119" s="6" t="s">
        <v>130</v>
      </c>
      <c r="C119" s="1">
        <v>8192000</v>
      </c>
      <c r="D119" s="1">
        <v>0</v>
      </c>
      <c r="E119" s="1">
        <v>4096000</v>
      </c>
      <c r="F119" s="1">
        <v>12288000</v>
      </c>
      <c r="G119" s="1">
        <v>0</v>
      </c>
      <c r="H119" s="1">
        <v>12288000</v>
      </c>
      <c r="I119" s="1">
        <v>0</v>
      </c>
      <c r="J119" s="1">
        <v>6000000</v>
      </c>
      <c r="K119" s="1">
        <v>6288000</v>
      </c>
      <c r="L119" s="1">
        <v>6000000</v>
      </c>
      <c r="M119" s="1">
        <v>6000000</v>
      </c>
      <c r="N119" s="1">
        <v>0</v>
      </c>
      <c r="O119" s="1">
        <v>48.828099999999999</v>
      </c>
      <c r="P119" s="1">
        <v>0</v>
      </c>
      <c r="Q119" s="1">
        <v>0</v>
      </c>
      <c r="R119" s="1">
        <v>6000000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5">
      <c r="A120" s="5" t="s">
        <v>22</v>
      </c>
      <c r="B120" s="7" t="s">
        <v>23</v>
      </c>
      <c r="C120" s="1">
        <v>8192000</v>
      </c>
      <c r="D120" s="1">
        <v>0</v>
      </c>
      <c r="E120" s="1">
        <v>4096000</v>
      </c>
      <c r="F120" s="1">
        <v>12288000</v>
      </c>
      <c r="G120" s="1">
        <v>0</v>
      </c>
      <c r="H120" s="1">
        <v>12288000</v>
      </c>
      <c r="I120" s="1">
        <v>0</v>
      </c>
      <c r="J120" s="1">
        <v>6000000</v>
      </c>
      <c r="K120" s="1">
        <v>6288000</v>
      </c>
      <c r="L120" s="1">
        <v>6000000</v>
      </c>
      <c r="M120" s="1">
        <v>6000000</v>
      </c>
      <c r="N120" s="1">
        <v>0</v>
      </c>
      <c r="O120" s="1">
        <v>48.828099999999999</v>
      </c>
      <c r="P120" s="1">
        <v>0</v>
      </c>
      <c r="Q120" s="1">
        <v>0</v>
      </c>
      <c r="R120" s="1">
        <v>6000000</v>
      </c>
      <c r="S120" s="1">
        <v>0</v>
      </c>
      <c r="T120" s="1">
        <v>0</v>
      </c>
      <c r="U120" s="1">
        <v>0</v>
      </c>
      <c r="V120" s="1">
        <v>0</v>
      </c>
    </row>
    <row r="121" spans="1:22" hidden="1" x14ac:dyDescent="0.25">
      <c r="A121" s="4" t="s">
        <v>131</v>
      </c>
      <c r="B121" s="6" t="s">
        <v>132</v>
      </c>
      <c r="C121" s="1">
        <v>2048000</v>
      </c>
      <c r="D121" s="1">
        <v>0</v>
      </c>
      <c r="E121" s="1">
        <v>0</v>
      </c>
      <c r="F121" s="1">
        <v>2048000</v>
      </c>
      <c r="G121" s="1">
        <v>0</v>
      </c>
      <c r="H121" s="1">
        <v>2048000</v>
      </c>
      <c r="I121" s="1">
        <v>0</v>
      </c>
      <c r="J121" s="1">
        <v>1000000</v>
      </c>
      <c r="K121" s="1">
        <v>1048000</v>
      </c>
      <c r="L121" s="1">
        <v>0</v>
      </c>
      <c r="M121" s="1">
        <v>300000</v>
      </c>
      <c r="N121" s="1">
        <v>700000</v>
      </c>
      <c r="O121" s="1">
        <v>14.648400000000001</v>
      </c>
      <c r="P121" s="1">
        <v>0</v>
      </c>
      <c r="Q121" s="1">
        <v>300000</v>
      </c>
      <c r="R121" s="1">
        <v>0</v>
      </c>
      <c r="S121" s="1">
        <v>14.648400000000001</v>
      </c>
      <c r="T121" s="1">
        <v>0</v>
      </c>
      <c r="U121" s="1">
        <v>300000</v>
      </c>
      <c r="V121" s="1">
        <v>0</v>
      </c>
    </row>
    <row r="122" spans="1:22" x14ac:dyDescent="0.25">
      <c r="A122" s="5" t="s">
        <v>22</v>
      </c>
      <c r="B122" s="7" t="s">
        <v>23</v>
      </c>
      <c r="C122" s="1">
        <v>2048000</v>
      </c>
      <c r="D122" s="1">
        <v>0</v>
      </c>
      <c r="E122" s="1">
        <v>0</v>
      </c>
      <c r="F122" s="1">
        <v>2048000</v>
      </c>
      <c r="G122" s="1">
        <v>0</v>
      </c>
      <c r="H122" s="1">
        <v>2048000</v>
      </c>
      <c r="I122" s="1">
        <v>0</v>
      </c>
      <c r="J122" s="1">
        <v>1000000</v>
      </c>
      <c r="K122" s="1">
        <v>1048000</v>
      </c>
      <c r="L122" s="1">
        <v>0</v>
      </c>
      <c r="M122" s="1">
        <v>300000</v>
      </c>
      <c r="N122" s="1">
        <v>700000</v>
      </c>
      <c r="O122" s="1">
        <v>14.648400000000001</v>
      </c>
      <c r="P122" s="1">
        <v>0</v>
      </c>
      <c r="Q122" s="1">
        <v>300000</v>
      </c>
      <c r="R122" s="1">
        <v>0</v>
      </c>
      <c r="S122" s="1">
        <v>14.648400000000001</v>
      </c>
      <c r="T122" s="1">
        <v>0</v>
      </c>
      <c r="U122" s="1">
        <v>300000</v>
      </c>
      <c r="V122" s="1">
        <v>0</v>
      </c>
    </row>
    <row r="123" spans="1:22" hidden="1" x14ac:dyDescent="0.25">
      <c r="A123" s="4" t="s">
        <v>133</v>
      </c>
      <c r="B123" s="6" t="s">
        <v>134</v>
      </c>
      <c r="C123" s="1">
        <v>1229000</v>
      </c>
      <c r="D123" s="1">
        <v>0</v>
      </c>
      <c r="E123" s="1">
        <v>0</v>
      </c>
      <c r="F123" s="1">
        <v>1229000</v>
      </c>
      <c r="G123" s="1">
        <v>0</v>
      </c>
      <c r="H123" s="1">
        <v>1229000</v>
      </c>
      <c r="I123" s="1">
        <v>0</v>
      </c>
      <c r="J123" s="1">
        <v>800000</v>
      </c>
      <c r="K123" s="1">
        <v>429000</v>
      </c>
      <c r="L123" s="1">
        <v>0</v>
      </c>
      <c r="M123" s="1">
        <v>0</v>
      </c>
      <c r="N123" s="1">
        <v>800000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5">
      <c r="A124" s="5" t="s">
        <v>22</v>
      </c>
      <c r="B124" s="7" t="s">
        <v>23</v>
      </c>
      <c r="C124" s="1">
        <v>1229000</v>
      </c>
      <c r="D124" s="1">
        <v>0</v>
      </c>
      <c r="E124" s="1">
        <v>0</v>
      </c>
      <c r="F124" s="1">
        <v>1229000</v>
      </c>
      <c r="G124" s="1">
        <v>0</v>
      </c>
      <c r="H124" s="1">
        <v>1229000</v>
      </c>
      <c r="I124" s="1">
        <v>0</v>
      </c>
      <c r="J124" s="1">
        <v>800000</v>
      </c>
      <c r="K124" s="1">
        <v>429000</v>
      </c>
      <c r="L124" s="1">
        <v>0</v>
      </c>
      <c r="M124" s="1">
        <v>0</v>
      </c>
      <c r="N124" s="1">
        <v>800000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hidden="1" x14ac:dyDescent="0.25">
      <c r="A125" s="4" t="s">
        <v>135</v>
      </c>
      <c r="B125" s="6" t="s">
        <v>136</v>
      </c>
      <c r="C125" s="1">
        <v>81920000</v>
      </c>
      <c r="D125" s="1">
        <v>0</v>
      </c>
      <c r="E125" s="1">
        <v>0</v>
      </c>
      <c r="F125" s="1">
        <v>81920000</v>
      </c>
      <c r="G125" s="1">
        <v>0</v>
      </c>
      <c r="H125" s="1">
        <v>81920000</v>
      </c>
      <c r="I125" s="1">
        <v>0</v>
      </c>
      <c r="J125" s="1">
        <v>81920000</v>
      </c>
      <c r="K125" s="1">
        <v>0</v>
      </c>
      <c r="L125" s="1">
        <v>3146130</v>
      </c>
      <c r="M125" s="1">
        <v>12772160</v>
      </c>
      <c r="N125" s="1">
        <v>69147840</v>
      </c>
      <c r="O125" s="1">
        <v>15.590999999999999</v>
      </c>
      <c r="P125" s="1">
        <v>3146130</v>
      </c>
      <c r="Q125" s="1">
        <v>12772160</v>
      </c>
      <c r="R125" s="1">
        <v>0</v>
      </c>
      <c r="S125" s="1">
        <v>15.590999999999999</v>
      </c>
      <c r="T125" s="1">
        <v>3146130</v>
      </c>
      <c r="U125" s="1">
        <v>12772160</v>
      </c>
      <c r="V125" s="1">
        <v>0</v>
      </c>
    </row>
    <row r="126" spans="1:22" x14ac:dyDescent="0.25">
      <c r="A126" s="5" t="s">
        <v>22</v>
      </c>
      <c r="B126" s="7" t="s">
        <v>23</v>
      </c>
      <c r="C126" s="1">
        <v>81920000</v>
      </c>
      <c r="D126" s="1">
        <v>0</v>
      </c>
      <c r="E126" s="1">
        <v>0</v>
      </c>
      <c r="F126" s="1">
        <v>81920000</v>
      </c>
      <c r="G126" s="1">
        <v>0</v>
      </c>
      <c r="H126" s="1">
        <v>81920000</v>
      </c>
      <c r="I126" s="1">
        <v>0</v>
      </c>
      <c r="J126" s="1">
        <v>81920000</v>
      </c>
      <c r="K126" s="1">
        <v>0</v>
      </c>
      <c r="L126" s="1">
        <v>3146130</v>
      </c>
      <c r="M126" s="1">
        <v>12772160</v>
      </c>
      <c r="N126" s="1">
        <v>69147840</v>
      </c>
      <c r="O126" s="1">
        <v>15.590999999999999</v>
      </c>
      <c r="P126" s="1">
        <v>3146130</v>
      </c>
      <c r="Q126" s="1">
        <v>12772160</v>
      </c>
      <c r="R126" s="1">
        <v>0</v>
      </c>
      <c r="S126" s="1">
        <v>15.590999999999999</v>
      </c>
      <c r="T126" s="1">
        <v>3146130</v>
      </c>
      <c r="U126" s="1">
        <v>12772160</v>
      </c>
      <c r="V126" s="1">
        <v>0</v>
      </c>
    </row>
    <row r="127" spans="1:22" hidden="1" x14ac:dyDescent="0.25">
      <c r="A127" s="4" t="s">
        <v>137</v>
      </c>
      <c r="B127" s="6" t="s">
        <v>138</v>
      </c>
      <c r="C127" s="1">
        <v>15360000</v>
      </c>
      <c r="D127" s="1">
        <v>0</v>
      </c>
      <c r="E127" s="1">
        <v>0</v>
      </c>
      <c r="F127" s="1">
        <v>15360000</v>
      </c>
      <c r="G127" s="1">
        <v>0</v>
      </c>
      <c r="H127" s="1">
        <v>15360000</v>
      </c>
      <c r="I127" s="1">
        <v>0</v>
      </c>
      <c r="J127" s="1">
        <v>15360000</v>
      </c>
      <c r="K127" s="1">
        <v>0</v>
      </c>
      <c r="L127" s="1">
        <v>0</v>
      </c>
      <c r="M127" s="1">
        <v>3110450</v>
      </c>
      <c r="N127" s="1">
        <v>12249550</v>
      </c>
      <c r="O127" s="1">
        <v>20.250299999999999</v>
      </c>
      <c r="P127" s="1">
        <v>0</v>
      </c>
      <c r="Q127" s="1">
        <v>3110450</v>
      </c>
      <c r="R127" s="1">
        <v>0</v>
      </c>
      <c r="S127" s="1">
        <v>20.250299999999999</v>
      </c>
      <c r="T127" s="1">
        <v>0</v>
      </c>
      <c r="U127" s="1">
        <v>3110450</v>
      </c>
      <c r="V127" s="1">
        <v>0</v>
      </c>
    </row>
    <row r="128" spans="1:22" x14ac:dyDescent="0.25">
      <c r="A128" s="5" t="s">
        <v>22</v>
      </c>
      <c r="B128" s="7" t="s">
        <v>23</v>
      </c>
      <c r="C128" s="1">
        <v>15360000</v>
      </c>
      <c r="D128" s="1">
        <v>0</v>
      </c>
      <c r="E128" s="1">
        <v>0</v>
      </c>
      <c r="F128" s="1">
        <v>15360000</v>
      </c>
      <c r="G128" s="1">
        <v>0</v>
      </c>
      <c r="H128" s="1">
        <v>15360000</v>
      </c>
      <c r="I128" s="1">
        <v>0</v>
      </c>
      <c r="J128" s="1">
        <v>15360000</v>
      </c>
      <c r="K128" s="1">
        <v>0</v>
      </c>
      <c r="L128" s="1">
        <v>0</v>
      </c>
      <c r="M128" s="1">
        <v>3110450</v>
      </c>
      <c r="N128" s="1">
        <v>12249550</v>
      </c>
      <c r="O128" s="1">
        <v>20.250299999999999</v>
      </c>
      <c r="P128" s="1">
        <v>0</v>
      </c>
      <c r="Q128" s="1">
        <v>3110450</v>
      </c>
      <c r="R128" s="1">
        <v>0</v>
      </c>
      <c r="S128" s="1">
        <v>20.250299999999999</v>
      </c>
      <c r="T128" s="1">
        <v>0</v>
      </c>
      <c r="U128" s="1">
        <v>3110450</v>
      </c>
      <c r="V128" s="1">
        <v>0</v>
      </c>
    </row>
    <row r="129" spans="1:22" hidden="1" x14ac:dyDescent="0.25">
      <c r="A129" s="4" t="s">
        <v>139</v>
      </c>
      <c r="B129" s="6" t="s">
        <v>140</v>
      </c>
      <c r="C129" s="1">
        <v>8192000</v>
      </c>
      <c r="D129" s="1">
        <v>0</v>
      </c>
      <c r="E129" s="1">
        <v>0</v>
      </c>
      <c r="F129" s="1">
        <v>8192000</v>
      </c>
      <c r="G129" s="1">
        <v>0</v>
      </c>
      <c r="H129" s="1">
        <v>8192000</v>
      </c>
      <c r="I129" s="1">
        <v>0</v>
      </c>
      <c r="J129" s="1">
        <v>8192000</v>
      </c>
      <c r="K129" s="1">
        <v>0</v>
      </c>
      <c r="L129" s="1">
        <v>437360</v>
      </c>
      <c r="M129" s="1">
        <v>1746210</v>
      </c>
      <c r="N129" s="1">
        <v>6445790</v>
      </c>
      <c r="O129" s="1">
        <v>21.315999999999999</v>
      </c>
      <c r="P129" s="1">
        <v>437360</v>
      </c>
      <c r="Q129" s="1">
        <v>1746210</v>
      </c>
      <c r="R129" s="1">
        <v>0</v>
      </c>
      <c r="S129" s="1">
        <v>21.315999999999999</v>
      </c>
      <c r="T129" s="1">
        <v>437360</v>
      </c>
      <c r="U129" s="1">
        <v>1746210</v>
      </c>
      <c r="V129" s="1">
        <v>0</v>
      </c>
    </row>
    <row r="130" spans="1:22" x14ac:dyDescent="0.25">
      <c r="A130" s="5" t="s">
        <v>22</v>
      </c>
      <c r="B130" s="7" t="s">
        <v>23</v>
      </c>
      <c r="C130" s="1">
        <v>8192000</v>
      </c>
      <c r="D130" s="1">
        <v>0</v>
      </c>
      <c r="E130" s="1">
        <v>0</v>
      </c>
      <c r="F130" s="1">
        <v>8192000</v>
      </c>
      <c r="G130" s="1">
        <v>0</v>
      </c>
      <c r="H130" s="1">
        <v>8192000</v>
      </c>
      <c r="I130" s="1">
        <v>0</v>
      </c>
      <c r="J130" s="1">
        <v>8192000</v>
      </c>
      <c r="K130" s="1">
        <v>0</v>
      </c>
      <c r="L130" s="1">
        <v>437360</v>
      </c>
      <c r="M130" s="1">
        <v>1746210</v>
      </c>
      <c r="N130" s="1">
        <v>6445790</v>
      </c>
      <c r="O130" s="1">
        <v>21.315999999999999</v>
      </c>
      <c r="P130" s="1">
        <v>437360</v>
      </c>
      <c r="Q130" s="1">
        <v>1746210</v>
      </c>
      <c r="R130" s="1">
        <v>0</v>
      </c>
      <c r="S130" s="1">
        <v>21.315999999999999</v>
      </c>
      <c r="T130" s="1">
        <v>437360</v>
      </c>
      <c r="U130" s="1">
        <v>1746210</v>
      </c>
      <c r="V130" s="1">
        <v>0</v>
      </c>
    </row>
    <row r="131" spans="1:22" hidden="1" x14ac:dyDescent="0.25">
      <c r="A131" s="4" t="s">
        <v>141</v>
      </c>
      <c r="B131" s="6" t="s">
        <v>142</v>
      </c>
      <c r="C131" s="1">
        <v>1536000</v>
      </c>
      <c r="D131" s="1">
        <v>0</v>
      </c>
      <c r="E131" s="1">
        <v>0</v>
      </c>
      <c r="F131" s="1">
        <v>1536000</v>
      </c>
      <c r="G131" s="1">
        <v>0</v>
      </c>
      <c r="H131" s="1">
        <v>1536000</v>
      </c>
      <c r="I131" s="1">
        <v>0</v>
      </c>
      <c r="J131" s="1">
        <v>1536000</v>
      </c>
      <c r="K131" s="1">
        <v>0</v>
      </c>
      <c r="L131" s="1">
        <v>37970</v>
      </c>
      <c r="M131" s="1">
        <v>155320</v>
      </c>
      <c r="N131" s="1">
        <v>1380680</v>
      </c>
      <c r="O131" s="1">
        <v>10.112</v>
      </c>
      <c r="P131" s="1">
        <v>0</v>
      </c>
      <c r="Q131" s="1">
        <v>117350</v>
      </c>
      <c r="R131" s="1">
        <v>37970</v>
      </c>
      <c r="S131" s="1">
        <v>7.64</v>
      </c>
      <c r="T131" s="1">
        <v>0</v>
      </c>
      <c r="U131" s="1">
        <v>117350</v>
      </c>
      <c r="V131" s="1">
        <v>0</v>
      </c>
    </row>
    <row r="132" spans="1:22" x14ac:dyDescent="0.25">
      <c r="A132" s="5" t="s">
        <v>22</v>
      </c>
      <c r="B132" s="7" t="s">
        <v>23</v>
      </c>
      <c r="C132" s="1">
        <v>1536000</v>
      </c>
      <c r="D132" s="1">
        <v>0</v>
      </c>
      <c r="E132" s="1">
        <v>0</v>
      </c>
      <c r="F132" s="1">
        <v>1536000</v>
      </c>
      <c r="G132" s="1">
        <v>0</v>
      </c>
      <c r="H132" s="1">
        <v>1536000</v>
      </c>
      <c r="I132" s="1">
        <v>0</v>
      </c>
      <c r="J132" s="1">
        <v>1536000</v>
      </c>
      <c r="K132" s="1">
        <v>0</v>
      </c>
      <c r="L132" s="1">
        <v>37970</v>
      </c>
      <c r="M132" s="1">
        <v>155320</v>
      </c>
      <c r="N132" s="1">
        <v>1380680</v>
      </c>
      <c r="O132" s="1">
        <v>10.112</v>
      </c>
      <c r="P132" s="1">
        <v>0</v>
      </c>
      <c r="Q132" s="1">
        <v>117350</v>
      </c>
      <c r="R132" s="1">
        <v>37970</v>
      </c>
      <c r="S132" s="1">
        <v>7.64</v>
      </c>
      <c r="T132" s="1">
        <v>0</v>
      </c>
      <c r="U132" s="1">
        <v>117350</v>
      </c>
      <c r="V132" s="1">
        <v>0</v>
      </c>
    </row>
    <row r="133" spans="1:22" hidden="1" x14ac:dyDescent="0.25">
      <c r="A133" s="4" t="s">
        <v>143</v>
      </c>
      <c r="B133" s="6" t="s">
        <v>144</v>
      </c>
      <c r="C133" s="1">
        <v>42830000</v>
      </c>
      <c r="D133" s="1">
        <v>0</v>
      </c>
      <c r="E133" s="1">
        <v>0</v>
      </c>
      <c r="F133" s="1">
        <v>42830000</v>
      </c>
      <c r="G133" s="1">
        <v>0</v>
      </c>
      <c r="H133" s="1">
        <v>42830000</v>
      </c>
      <c r="I133" s="1">
        <v>0</v>
      </c>
      <c r="J133" s="1">
        <v>0</v>
      </c>
      <c r="K133" s="1">
        <v>42830000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5">
      <c r="A134" s="5" t="s">
        <v>22</v>
      </c>
      <c r="B134" s="7" t="s">
        <v>23</v>
      </c>
      <c r="C134" s="1">
        <v>42830000</v>
      </c>
      <c r="D134" s="1">
        <v>0</v>
      </c>
      <c r="E134" s="1">
        <v>0</v>
      </c>
      <c r="F134" s="1">
        <v>42830000</v>
      </c>
      <c r="G134" s="1">
        <v>0</v>
      </c>
      <c r="H134" s="1">
        <v>42830000</v>
      </c>
      <c r="I134" s="1">
        <v>0</v>
      </c>
      <c r="J134" s="1">
        <v>0</v>
      </c>
      <c r="K134" s="1">
        <v>42830000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hidden="1" x14ac:dyDescent="0.25">
      <c r="A135" s="4" t="s">
        <v>145</v>
      </c>
      <c r="B135" s="6" t="s">
        <v>146</v>
      </c>
      <c r="C135" s="1">
        <v>50000000</v>
      </c>
      <c r="D135" s="1">
        <v>0</v>
      </c>
      <c r="E135" s="1">
        <v>0</v>
      </c>
      <c r="F135" s="1">
        <v>50000000</v>
      </c>
      <c r="G135" s="1">
        <v>0</v>
      </c>
      <c r="H135" s="1">
        <v>50000000</v>
      </c>
      <c r="I135" s="1">
        <v>0</v>
      </c>
      <c r="J135" s="1">
        <v>0</v>
      </c>
      <c r="K135" s="1">
        <v>50000000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5">
      <c r="A136" s="5" t="s">
        <v>22</v>
      </c>
      <c r="B136" s="7" t="s">
        <v>23</v>
      </c>
      <c r="C136" s="1">
        <v>50000000</v>
      </c>
      <c r="D136" s="1">
        <v>0</v>
      </c>
      <c r="E136" s="1">
        <v>0</v>
      </c>
      <c r="F136" s="1">
        <v>50000000</v>
      </c>
      <c r="G136" s="1">
        <v>0</v>
      </c>
      <c r="H136" s="1">
        <v>50000000</v>
      </c>
      <c r="I136" s="1">
        <v>0</v>
      </c>
      <c r="J136" s="1">
        <v>0</v>
      </c>
      <c r="K136" s="1">
        <v>50000000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hidden="1" x14ac:dyDescent="0.25">
      <c r="A137" s="4" t="s">
        <v>147</v>
      </c>
      <c r="B137" s="6" t="s">
        <v>148</v>
      </c>
      <c r="C137" s="1">
        <v>74951000</v>
      </c>
      <c r="D137" s="1">
        <v>0</v>
      </c>
      <c r="E137" s="1">
        <v>0</v>
      </c>
      <c r="F137" s="1">
        <v>74951000</v>
      </c>
      <c r="G137" s="1">
        <v>0</v>
      </c>
      <c r="H137" s="1">
        <v>74951000</v>
      </c>
      <c r="I137" s="1">
        <v>0</v>
      </c>
      <c r="J137" s="1">
        <v>0</v>
      </c>
      <c r="K137" s="1">
        <v>74951000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5">
      <c r="A138" s="5" t="s">
        <v>22</v>
      </c>
      <c r="B138" s="7" t="s">
        <v>23</v>
      </c>
      <c r="C138" s="1">
        <v>74951000</v>
      </c>
      <c r="D138" s="1">
        <v>0</v>
      </c>
      <c r="E138" s="1">
        <v>0</v>
      </c>
      <c r="F138" s="1">
        <v>74951000</v>
      </c>
      <c r="G138" s="1">
        <v>0</v>
      </c>
      <c r="H138" s="1">
        <v>74951000</v>
      </c>
      <c r="I138" s="1">
        <v>0</v>
      </c>
      <c r="J138" s="1">
        <v>0</v>
      </c>
      <c r="K138" s="1">
        <v>74951000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hidden="1" x14ac:dyDescent="0.25">
      <c r="A139" s="4" t="s">
        <v>149</v>
      </c>
      <c r="B139" s="6" t="s">
        <v>150</v>
      </c>
      <c r="C139" s="1">
        <v>2522911000</v>
      </c>
      <c r="D139" s="1">
        <v>0</v>
      </c>
      <c r="E139" s="1">
        <v>0</v>
      </c>
      <c r="F139" s="1">
        <v>2522911000</v>
      </c>
      <c r="G139" s="1">
        <v>0</v>
      </c>
      <c r="H139" s="1">
        <v>2522911000</v>
      </c>
      <c r="I139" s="1">
        <v>0</v>
      </c>
      <c r="J139" s="1">
        <v>1811359167</v>
      </c>
      <c r="K139" s="1">
        <v>711551833</v>
      </c>
      <c r="L139" s="1">
        <v>52000000</v>
      </c>
      <c r="M139" s="1">
        <v>760695667</v>
      </c>
      <c r="N139" s="1">
        <v>1050663500</v>
      </c>
      <c r="O139" s="1">
        <v>30.151499999999999</v>
      </c>
      <c r="P139" s="1">
        <v>96942199</v>
      </c>
      <c r="Q139" s="1">
        <v>183174397</v>
      </c>
      <c r="R139" s="1">
        <v>577521270</v>
      </c>
      <c r="S139" s="1">
        <v>7.2603999999999997</v>
      </c>
      <c r="T139" s="1">
        <v>96942199</v>
      </c>
      <c r="U139" s="1">
        <v>183174397</v>
      </c>
      <c r="V139" s="1">
        <v>0</v>
      </c>
    </row>
    <row r="140" spans="1:22" x14ac:dyDescent="0.25">
      <c r="A140" s="5">
        <v>1082001052</v>
      </c>
      <c r="B140" s="7" t="s">
        <v>151</v>
      </c>
      <c r="C140" s="1">
        <v>2522911000</v>
      </c>
      <c r="D140" s="1">
        <v>0</v>
      </c>
      <c r="E140" s="1">
        <v>0</v>
      </c>
      <c r="F140" s="1">
        <v>2522911000</v>
      </c>
      <c r="G140" s="1">
        <v>0</v>
      </c>
      <c r="H140" s="1">
        <v>2522911000</v>
      </c>
      <c r="I140" s="1">
        <v>0</v>
      </c>
      <c r="J140" s="1">
        <v>1811359167</v>
      </c>
      <c r="K140" s="1">
        <v>711551833</v>
      </c>
      <c r="L140" s="1">
        <v>52000000</v>
      </c>
      <c r="M140" s="1">
        <v>760695667</v>
      </c>
      <c r="N140" s="1">
        <v>1050663500</v>
      </c>
      <c r="O140" s="1">
        <v>30.151499999999999</v>
      </c>
      <c r="P140" s="1">
        <v>96942199</v>
      </c>
      <c r="Q140" s="1">
        <v>183174397</v>
      </c>
      <c r="R140" s="1">
        <v>577521270</v>
      </c>
      <c r="S140" s="1">
        <v>7.2603999999999997</v>
      </c>
      <c r="T140" s="1">
        <v>96942199</v>
      </c>
      <c r="U140" s="1">
        <v>183174397</v>
      </c>
      <c r="V140" s="1">
        <v>0</v>
      </c>
    </row>
    <row r="141" spans="1:22" x14ac:dyDescent="0.25">
      <c r="A141" s="5" t="s">
        <v>22</v>
      </c>
      <c r="B141" s="7" t="s">
        <v>23</v>
      </c>
      <c r="C141" s="1">
        <v>2388996000</v>
      </c>
      <c r="D141" s="1">
        <v>0</v>
      </c>
      <c r="E141" s="1">
        <v>0</v>
      </c>
      <c r="F141" s="1">
        <v>2388996000</v>
      </c>
      <c r="G141" s="1">
        <v>0</v>
      </c>
      <c r="H141" s="1">
        <v>2388996000</v>
      </c>
      <c r="I141" s="1">
        <v>0</v>
      </c>
      <c r="J141" s="1">
        <v>1811359167</v>
      </c>
      <c r="K141" s="1">
        <v>577636833</v>
      </c>
      <c r="L141" s="1">
        <v>52000000</v>
      </c>
      <c r="M141" s="1">
        <v>760695667</v>
      </c>
      <c r="N141" s="1">
        <v>1050663500</v>
      </c>
      <c r="O141" s="1">
        <v>31.8416</v>
      </c>
      <c r="P141" s="1">
        <v>96942199</v>
      </c>
      <c r="Q141" s="1">
        <v>183174397</v>
      </c>
      <c r="R141" s="1">
        <v>577521270</v>
      </c>
      <c r="S141" s="1">
        <v>7.6673999999999998</v>
      </c>
      <c r="T141" s="1">
        <v>96942199</v>
      </c>
      <c r="U141" s="1">
        <v>183174397</v>
      </c>
      <c r="V141" s="1">
        <v>0</v>
      </c>
    </row>
    <row r="142" spans="1:22" x14ac:dyDescent="0.25">
      <c r="A142" s="5" t="s">
        <v>152</v>
      </c>
      <c r="B142" s="7" t="s">
        <v>153</v>
      </c>
      <c r="C142" s="1">
        <v>3000000</v>
      </c>
      <c r="D142" s="1">
        <v>0</v>
      </c>
      <c r="E142" s="1">
        <v>0</v>
      </c>
      <c r="F142" s="1">
        <v>3000000</v>
      </c>
      <c r="G142" s="1">
        <v>0</v>
      </c>
      <c r="H142" s="1">
        <v>3000000</v>
      </c>
      <c r="I142" s="1">
        <v>0</v>
      </c>
      <c r="J142" s="1">
        <v>0</v>
      </c>
      <c r="K142" s="1">
        <v>3000000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5">
      <c r="A143" s="5" t="s">
        <v>154</v>
      </c>
      <c r="B143" s="7" t="s">
        <v>155</v>
      </c>
      <c r="C143" s="1">
        <v>130915000</v>
      </c>
      <c r="D143" s="1">
        <v>0</v>
      </c>
      <c r="E143" s="1">
        <v>0</v>
      </c>
      <c r="F143" s="1">
        <v>130915000</v>
      </c>
      <c r="G143" s="1">
        <v>0</v>
      </c>
      <c r="H143" s="1">
        <v>130915000</v>
      </c>
      <c r="I143" s="1">
        <v>0</v>
      </c>
      <c r="J143" s="1">
        <v>0</v>
      </c>
      <c r="K143" s="1">
        <v>130915000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hidden="1" x14ac:dyDescent="0.25">
      <c r="A144" s="4" t="s">
        <v>156</v>
      </c>
      <c r="B144" s="6" t="s">
        <v>157</v>
      </c>
      <c r="C144" s="1">
        <v>1267156000</v>
      </c>
      <c r="D144" s="1">
        <v>0</v>
      </c>
      <c r="E144" s="1">
        <v>0</v>
      </c>
      <c r="F144" s="1">
        <v>1267156000</v>
      </c>
      <c r="G144" s="1">
        <v>0</v>
      </c>
      <c r="H144" s="1">
        <v>1267156000</v>
      </c>
      <c r="I144" s="1">
        <v>90703061</v>
      </c>
      <c r="J144" s="1">
        <v>480219109</v>
      </c>
      <c r="K144" s="1">
        <v>786936891</v>
      </c>
      <c r="L144" s="1">
        <v>27830221</v>
      </c>
      <c r="M144" s="1">
        <v>362525469</v>
      </c>
      <c r="N144" s="1">
        <v>117693640</v>
      </c>
      <c r="O144" s="1">
        <v>28.609400000000001</v>
      </c>
      <c r="P144" s="1">
        <v>20597001</v>
      </c>
      <c r="Q144" s="1">
        <v>70322114</v>
      </c>
      <c r="R144" s="1">
        <v>292203355</v>
      </c>
      <c r="S144" s="1">
        <v>5.5495999999999999</v>
      </c>
      <c r="T144" s="1">
        <v>20597001</v>
      </c>
      <c r="U144" s="1">
        <v>70322114</v>
      </c>
      <c r="V144" s="1">
        <v>0</v>
      </c>
    </row>
    <row r="145" spans="1:22" x14ac:dyDescent="0.25">
      <c r="A145" s="5">
        <v>1082001010</v>
      </c>
      <c r="B145" s="7" t="s">
        <v>158</v>
      </c>
      <c r="C145" s="1">
        <v>1004344000</v>
      </c>
      <c r="D145" s="1">
        <v>0</v>
      </c>
      <c r="E145" s="1">
        <v>0</v>
      </c>
      <c r="F145" s="1">
        <v>1004344000</v>
      </c>
      <c r="G145" s="1">
        <v>0</v>
      </c>
      <c r="H145" s="1">
        <v>1004344000</v>
      </c>
      <c r="I145" s="1">
        <v>90703061</v>
      </c>
      <c r="J145" s="1">
        <v>260317041</v>
      </c>
      <c r="K145" s="1">
        <v>744026959</v>
      </c>
      <c r="L145" s="1">
        <v>27830221</v>
      </c>
      <c r="M145" s="1">
        <v>197444201</v>
      </c>
      <c r="N145" s="1">
        <v>62872840</v>
      </c>
      <c r="O145" s="1">
        <v>19.658999999999999</v>
      </c>
      <c r="P145" s="1">
        <v>1475980</v>
      </c>
      <c r="Q145" s="1">
        <v>46913960</v>
      </c>
      <c r="R145" s="1">
        <v>150530241</v>
      </c>
      <c r="S145" s="1">
        <v>4.6711</v>
      </c>
      <c r="T145" s="1">
        <v>1475980</v>
      </c>
      <c r="U145" s="1">
        <v>46913960</v>
      </c>
      <c r="V145" s="1">
        <v>0</v>
      </c>
    </row>
    <row r="146" spans="1:22" x14ac:dyDescent="0.25">
      <c r="A146" s="5" t="s">
        <v>22</v>
      </c>
      <c r="B146" s="7" t="s">
        <v>23</v>
      </c>
      <c r="C146" s="1">
        <v>124344000</v>
      </c>
      <c r="D146" s="1">
        <v>0</v>
      </c>
      <c r="E146" s="1">
        <v>0</v>
      </c>
      <c r="F146" s="1">
        <v>124344000</v>
      </c>
      <c r="G146" s="1">
        <v>0</v>
      </c>
      <c r="H146" s="1">
        <v>124344000</v>
      </c>
      <c r="I146" s="1">
        <v>0</v>
      </c>
      <c r="J146" s="1">
        <v>124176000</v>
      </c>
      <c r="K146" s="1">
        <v>168000</v>
      </c>
      <c r="L146" s="1">
        <v>0</v>
      </c>
      <c r="M146" s="1">
        <v>124176000</v>
      </c>
      <c r="N146" s="1">
        <v>0</v>
      </c>
      <c r="O146" s="1">
        <v>99.864900000000006</v>
      </c>
      <c r="P146" s="1">
        <v>1475980</v>
      </c>
      <c r="Q146" s="1">
        <v>1475980</v>
      </c>
      <c r="R146" s="1">
        <v>122700020</v>
      </c>
      <c r="S146" s="1">
        <v>1.1870000000000001</v>
      </c>
      <c r="T146" s="1">
        <v>1475980</v>
      </c>
      <c r="U146" s="1">
        <v>1475980</v>
      </c>
      <c r="V146" s="1">
        <v>0</v>
      </c>
    </row>
    <row r="147" spans="1:22" x14ac:dyDescent="0.25">
      <c r="A147" s="5" t="s">
        <v>159</v>
      </c>
      <c r="B147" s="7" t="s">
        <v>160</v>
      </c>
      <c r="C147" s="1">
        <v>880000000</v>
      </c>
      <c r="D147" s="1">
        <v>0</v>
      </c>
      <c r="E147" s="1">
        <v>0</v>
      </c>
      <c r="F147" s="1">
        <v>880000000</v>
      </c>
      <c r="G147" s="1">
        <v>0</v>
      </c>
      <c r="H147" s="1">
        <v>880000000</v>
      </c>
      <c r="I147" s="1">
        <v>90703061</v>
      </c>
      <c r="J147" s="1">
        <v>136141041</v>
      </c>
      <c r="K147" s="1">
        <v>743858959</v>
      </c>
      <c r="L147" s="1">
        <v>27830221</v>
      </c>
      <c r="M147" s="1">
        <v>73268201</v>
      </c>
      <c r="N147" s="1">
        <v>62872840</v>
      </c>
      <c r="O147" s="1">
        <v>8.3259000000000007</v>
      </c>
      <c r="P147" s="1">
        <v>0</v>
      </c>
      <c r="Q147" s="1">
        <v>45437980</v>
      </c>
      <c r="R147" s="1">
        <v>27830221</v>
      </c>
      <c r="S147" s="1">
        <v>5.1634000000000002</v>
      </c>
      <c r="T147" s="1">
        <v>0</v>
      </c>
      <c r="U147" s="1">
        <v>45437980</v>
      </c>
      <c r="V147" s="1">
        <v>0</v>
      </c>
    </row>
    <row r="148" spans="1:22" x14ac:dyDescent="0.25">
      <c r="A148" s="5">
        <v>1082001042</v>
      </c>
      <c r="B148" s="7" t="s">
        <v>161</v>
      </c>
      <c r="C148" s="1">
        <v>216340000</v>
      </c>
      <c r="D148" s="1">
        <v>0</v>
      </c>
      <c r="E148" s="1">
        <v>0</v>
      </c>
      <c r="F148" s="1">
        <v>216340000</v>
      </c>
      <c r="G148" s="1">
        <v>0</v>
      </c>
      <c r="H148" s="1">
        <v>216340000</v>
      </c>
      <c r="I148" s="1">
        <v>0</v>
      </c>
      <c r="J148" s="1">
        <v>178131068</v>
      </c>
      <c r="K148" s="1">
        <v>38208932</v>
      </c>
      <c r="L148" s="1">
        <v>0</v>
      </c>
      <c r="M148" s="1">
        <v>123998268</v>
      </c>
      <c r="N148" s="1">
        <v>54132800</v>
      </c>
      <c r="O148" s="1">
        <v>57.316400000000002</v>
      </c>
      <c r="P148" s="1">
        <v>10313734</v>
      </c>
      <c r="Q148" s="1">
        <v>10313734</v>
      </c>
      <c r="R148" s="1">
        <v>113684534</v>
      </c>
      <c r="S148" s="1">
        <v>4.7674000000000003</v>
      </c>
      <c r="T148" s="1">
        <v>10313734</v>
      </c>
      <c r="U148" s="1">
        <v>10313734</v>
      </c>
      <c r="V148" s="1">
        <v>0</v>
      </c>
    </row>
    <row r="149" spans="1:22" x14ac:dyDescent="0.25">
      <c r="A149" s="5" t="s">
        <v>22</v>
      </c>
      <c r="B149" s="7" t="s">
        <v>23</v>
      </c>
      <c r="C149" s="1">
        <v>216340000</v>
      </c>
      <c r="D149" s="1">
        <v>0</v>
      </c>
      <c r="E149" s="1">
        <v>0</v>
      </c>
      <c r="F149" s="1">
        <v>216340000</v>
      </c>
      <c r="G149" s="1">
        <v>0</v>
      </c>
      <c r="H149" s="1">
        <v>216340000</v>
      </c>
      <c r="I149" s="1">
        <v>0</v>
      </c>
      <c r="J149" s="1">
        <v>178131068</v>
      </c>
      <c r="K149" s="1">
        <v>38208932</v>
      </c>
      <c r="L149" s="1">
        <v>0</v>
      </c>
      <c r="M149" s="1">
        <v>123998268</v>
      </c>
      <c r="N149" s="1">
        <v>54132800</v>
      </c>
      <c r="O149" s="1">
        <v>57.316400000000002</v>
      </c>
      <c r="P149" s="1">
        <v>10313734</v>
      </c>
      <c r="Q149" s="1">
        <v>10313734</v>
      </c>
      <c r="R149" s="1">
        <v>113684534</v>
      </c>
      <c r="S149" s="1">
        <v>4.7674000000000003</v>
      </c>
      <c r="T149" s="1">
        <v>10313734</v>
      </c>
      <c r="U149" s="1">
        <v>10313734</v>
      </c>
      <c r="V149" s="1">
        <v>0</v>
      </c>
    </row>
    <row r="150" spans="1:22" x14ac:dyDescent="0.25">
      <c r="A150" s="5">
        <v>1082001052</v>
      </c>
      <c r="B150" s="7" t="s">
        <v>151</v>
      </c>
      <c r="C150" s="1">
        <v>46472000</v>
      </c>
      <c r="D150" s="1">
        <v>0</v>
      </c>
      <c r="E150" s="1">
        <v>0</v>
      </c>
      <c r="F150" s="1">
        <v>46472000</v>
      </c>
      <c r="G150" s="1">
        <v>0</v>
      </c>
      <c r="H150" s="1">
        <v>46472000</v>
      </c>
      <c r="I150" s="1">
        <v>0</v>
      </c>
      <c r="J150" s="1">
        <v>41771000</v>
      </c>
      <c r="K150" s="1">
        <v>4701000</v>
      </c>
      <c r="L150" s="1">
        <v>0</v>
      </c>
      <c r="M150" s="1">
        <v>41083000</v>
      </c>
      <c r="N150" s="1">
        <v>688000</v>
      </c>
      <c r="O150" s="1">
        <v>88.403800000000004</v>
      </c>
      <c r="P150" s="1">
        <v>8807287</v>
      </c>
      <c r="Q150" s="1">
        <v>13094420</v>
      </c>
      <c r="R150" s="1">
        <v>27988580</v>
      </c>
      <c r="S150" s="1">
        <v>28.177</v>
      </c>
      <c r="T150" s="1">
        <v>8807287</v>
      </c>
      <c r="U150" s="1">
        <v>13094420</v>
      </c>
      <c r="V150" s="1">
        <v>0</v>
      </c>
    </row>
    <row r="151" spans="1:22" x14ac:dyDescent="0.25">
      <c r="A151" s="5" t="s">
        <v>22</v>
      </c>
      <c r="B151" s="7" t="s">
        <v>23</v>
      </c>
      <c r="C151" s="1">
        <v>46472000</v>
      </c>
      <c r="D151" s="1">
        <v>0</v>
      </c>
      <c r="E151" s="1">
        <v>0</v>
      </c>
      <c r="F151" s="1">
        <v>46472000</v>
      </c>
      <c r="G151" s="1">
        <v>0</v>
      </c>
      <c r="H151" s="1">
        <v>46472000</v>
      </c>
      <c r="I151" s="1">
        <v>0</v>
      </c>
      <c r="J151" s="1">
        <v>41771000</v>
      </c>
      <c r="K151" s="1">
        <v>4701000</v>
      </c>
      <c r="L151" s="1">
        <v>0</v>
      </c>
      <c r="M151" s="1">
        <v>41083000</v>
      </c>
      <c r="N151" s="1">
        <v>688000</v>
      </c>
      <c r="O151" s="1">
        <v>88.403800000000004</v>
      </c>
      <c r="P151" s="1">
        <v>8807287</v>
      </c>
      <c r="Q151" s="1">
        <v>13094420</v>
      </c>
      <c r="R151" s="1">
        <v>27988580</v>
      </c>
      <c r="S151" s="1">
        <v>28.177</v>
      </c>
      <c r="T151" s="1">
        <v>8807287</v>
      </c>
      <c r="U151" s="1">
        <v>13094420</v>
      </c>
      <c r="V151" s="1">
        <v>0</v>
      </c>
    </row>
    <row r="152" spans="1:22" hidden="1" x14ac:dyDescent="0.25">
      <c r="A152" s="4" t="s">
        <v>162</v>
      </c>
      <c r="B152" s="6" t="s">
        <v>163</v>
      </c>
      <c r="C152" s="1">
        <v>1100000000</v>
      </c>
      <c r="D152" s="1">
        <v>0</v>
      </c>
      <c r="E152" s="1">
        <v>0</v>
      </c>
      <c r="F152" s="1">
        <v>1100000000</v>
      </c>
      <c r="G152" s="1">
        <v>0</v>
      </c>
      <c r="H152" s="1">
        <v>1100000000</v>
      </c>
      <c r="I152" s="1">
        <v>0</v>
      </c>
      <c r="J152" s="1">
        <v>861669595</v>
      </c>
      <c r="K152" s="1">
        <v>238330405</v>
      </c>
      <c r="L152" s="1">
        <v>12700000</v>
      </c>
      <c r="M152" s="1">
        <v>513764306</v>
      </c>
      <c r="N152" s="1">
        <v>347905289</v>
      </c>
      <c r="O152" s="1">
        <v>46.705800000000004</v>
      </c>
      <c r="P152" s="1">
        <v>57791201</v>
      </c>
      <c r="Q152" s="1">
        <v>104507279</v>
      </c>
      <c r="R152" s="1">
        <v>409257027</v>
      </c>
      <c r="S152" s="1">
        <v>9.5007000000000001</v>
      </c>
      <c r="T152" s="1">
        <v>57791201</v>
      </c>
      <c r="U152" s="1">
        <v>104507279</v>
      </c>
      <c r="V152" s="1">
        <v>0</v>
      </c>
    </row>
    <row r="153" spans="1:22" x14ac:dyDescent="0.25">
      <c r="A153" s="5">
        <v>1082001010</v>
      </c>
      <c r="B153" s="7" t="s">
        <v>158</v>
      </c>
      <c r="C153" s="1">
        <v>417522000</v>
      </c>
      <c r="D153" s="1">
        <v>0</v>
      </c>
      <c r="E153" s="1">
        <v>417</v>
      </c>
      <c r="F153" s="1">
        <v>417522417</v>
      </c>
      <c r="G153" s="1">
        <v>0</v>
      </c>
      <c r="H153" s="1">
        <v>417522417</v>
      </c>
      <c r="I153" s="1">
        <v>0</v>
      </c>
      <c r="J153" s="1">
        <v>411680000</v>
      </c>
      <c r="K153" s="1">
        <v>5842417</v>
      </c>
      <c r="L153" s="1">
        <v>0</v>
      </c>
      <c r="M153" s="1">
        <v>232398973</v>
      </c>
      <c r="N153" s="1">
        <v>179281027</v>
      </c>
      <c r="O153" s="1">
        <v>55.6614</v>
      </c>
      <c r="P153" s="1">
        <v>22386000</v>
      </c>
      <c r="Q153" s="1">
        <v>44772000</v>
      </c>
      <c r="R153" s="1">
        <v>187626973</v>
      </c>
      <c r="S153" s="1">
        <v>10.7233</v>
      </c>
      <c r="T153" s="1">
        <v>22386000</v>
      </c>
      <c r="U153" s="1">
        <v>44772000</v>
      </c>
      <c r="V153" s="1">
        <v>0</v>
      </c>
    </row>
    <row r="154" spans="1:22" x14ac:dyDescent="0.25">
      <c r="A154" s="5" t="s">
        <v>22</v>
      </c>
      <c r="B154" s="7" t="s">
        <v>23</v>
      </c>
      <c r="C154" s="1">
        <v>417522000</v>
      </c>
      <c r="D154" s="1">
        <v>0</v>
      </c>
      <c r="E154" s="1">
        <v>417</v>
      </c>
      <c r="F154" s="1">
        <v>417522417</v>
      </c>
      <c r="G154" s="1">
        <v>0</v>
      </c>
      <c r="H154" s="1">
        <v>417522417</v>
      </c>
      <c r="I154" s="1">
        <v>0</v>
      </c>
      <c r="J154" s="1">
        <v>411680000</v>
      </c>
      <c r="K154" s="1">
        <v>5842417</v>
      </c>
      <c r="L154" s="1">
        <v>0</v>
      </c>
      <c r="M154" s="1">
        <v>232398973</v>
      </c>
      <c r="N154" s="1">
        <v>179281027</v>
      </c>
      <c r="O154" s="1">
        <v>55.6614</v>
      </c>
      <c r="P154" s="1">
        <v>22386000</v>
      </c>
      <c r="Q154" s="1">
        <v>44772000</v>
      </c>
      <c r="R154" s="1">
        <v>187626973</v>
      </c>
      <c r="S154" s="1">
        <v>10.7233</v>
      </c>
      <c r="T154" s="1">
        <v>22386000</v>
      </c>
      <c r="U154" s="1">
        <v>44772000</v>
      </c>
      <c r="V154" s="1">
        <v>0</v>
      </c>
    </row>
    <row r="155" spans="1:22" x14ac:dyDescent="0.25">
      <c r="A155" s="5">
        <v>1082001042</v>
      </c>
      <c r="B155" s="7" t="s">
        <v>161</v>
      </c>
      <c r="C155" s="1">
        <v>100000000</v>
      </c>
      <c r="D155" s="1">
        <v>0</v>
      </c>
      <c r="E155" s="1">
        <v>0</v>
      </c>
      <c r="F155" s="1">
        <v>100000000</v>
      </c>
      <c r="G155" s="1">
        <v>0</v>
      </c>
      <c r="H155" s="1">
        <v>100000000</v>
      </c>
      <c r="I155" s="1">
        <v>0</v>
      </c>
      <c r="J155" s="1">
        <v>84000000</v>
      </c>
      <c r="K155" s="1">
        <v>16000000</v>
      </c>
      <c r="L155" s="1">
        <v>0</v>
      </c>
      <c r="M155" s="1">
        <v>0</v>
      </c>
      <c r="N155" s="1">
        <v>84000000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5">
      <c r="A156" s="5" t="s">
        <v>22</v>
      </c>
      <c r="B156" s="7" t="s">
        <v>23</v>
      </c>
      <c r="C156" s="1">
        <v>100000000</v>
      </c>
      <c r="D156" s="1">
        <v>0</v>
      </c>
      <c r="E156" s="1">
        <v>0</v>
      </c>
      <c r="F156" s="1">
        <v>100000000</v>
      </c>
      <c r="G156" s="1">
        <v>0</v>
      </c>
      <c r="H156" s="1">
        <v>100000000</v>
      </c>
      <c r="I156" s="1">
        <v>0</v>
      </c>
      <c r="J156" s="1">
        <v>84000000</v>
      </c>
      <c r="K156" s="1">
        <v>16000000</v>
      </c>
      <c r="L156" s="1">
        <v>0</v>
      </c>
      <c r="M156" s="1">
        <v>0</v>
      </c>
      <c r="N156" s="1">
        <v>84000000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5">
      <c r="A157" s="5">
        <v>1082001052</v>
      </c>
      <c r="B157" s="7" t="s">
        <v>151</v>
      </c>
      <c r="C157" s="1">
        <v>582478000</v>
      </c>
      <c r="D157" s="1">
        <v>0</v>
      </c>
      <c r="E157" s="1">
        <v>-417</v>
      </c>
      <c r="F157" s="1">
        <v>582477583</v>
      </c>
      <c r="G157" s="1">
        <v>0</v>
      </c>
      <c r="H157" s="1">
        <v>582477583</v>
      </c>
      <c r="I157" s="1">
        <v>0</v>
      </c>
      <c r="J157" s="1">
        <v>365989595</v>
      </c>
      <c r="K157" s="1">
        <v>216487988</v>
      </c>
      <c r="L157" s="1">
        <v>12700000</v>
      </c>
      <c r="M157" s="1">
        <v>281365333</v>
      </c>
      <c r="N157" s="1">
        <v>84624262</v>
      </c>
      <c r="O157" s="1">
        <v>48.304900000000004</v>
      </c>
      <c r="P157" s="1">
        <v>35405201</v>
      </c>
      <c r="Q157" s="1">
        <v>59735279</v>
      </c>
      <c r="R157" s="1">
        <v>221630054</v>
      </c>
      <c r="S157" s="1">
        <v>10.2554</v>
      </c>
      <c r="T157" s="1">
        <v>35405201</v>
      </c>
      <c r="U157" s="1">
        <v>59735279</v>
      </c>
      <c r="V157" s="1">
        <v>0</v>
      </c>
    </row>
    <row r="158" spans="1:22" x14ac:dyDescent="0.25">
      <c r="A158" s="5" t="s">
        <v>22</v>
      </c>
      <c r="B158" s="7" t="s">
        <v>23</v>
      </c>
      <c r="C158" s="1">
        <v>582478000</v>
      </c>
      <c r="D158" s="1">
        <v>0</v>
      </c>
      <c r="E158" s="1">
        <v>-417</v>
      </c>
      <c r="F158" s="1">
        <v>582477583</v>
      </c>
      <c r="G158" s="1">
        <v>0</v>
      </c>
      <c r="H158" s="1">
        <v>582477583</v>
      </c>
      <c r="I158" s="1">
        <v>0</v>
      </c>
      <c r="J158" s="1">
        <v>365989595</v>
      </c>
      <c r="K158" s="1">
        <v>216487988</v>
      </c>
      <c r="L158" s="1">
        <v>12700000</v>
      </c>
      <c r="M158" s="1">
        <v>281365333</v>
      </c>
      <c r="N158" s="1">
        <v>84624262</v>
      </c>
      <c r="O158" s="1">
        <v>48.304900000000004</v>
      </c>
      <c r="P158" s="1">
        <v>35405201</v>
      </c>
      <c r="Q158" s="1">
        <v>59735279</v>
      </c>
      <c r="R158" s="1">
        <v>221630054</v>
      </c>
      <c r="S158" s="1">
        <v>10.2554</v>
      </c>
      <c r="T158" s="1">
        <v>35405201</v>
      </c>
      <c r="U158" s="1">
        <v>59735279</v>
      </c>
      <c r="V158" s="1">
        <v>0</v>
      </c>
    </row>
    <row r="159" spans="1:22" hidden="1" x14ac:dyDescent="0.25">
      <c r="A159" s="4" t="s">
        <v>164</v>
      </c>
      <c r="B159" s="6" t="s">
        <v>165</v>
      </c>
      <c r="C159" s="1">
        <v>1700000000</v>
      </c>
      <c r="D159" s="1">
        <v>0</v>
      </c>
      <c r="E159" s="1">
        <v>0</v>
      </c>
      <c r="F159" s="1">
        <v>1700000000</v>
      </c>
      <c r="G159" s="1">
        <v>0</v>
      </c>
      <c r="H159" s="1">
        <v>1700000000</v>
      </c>
      <c r="I159" s="1">
        <v>-100000000</v>
      </c>
      <c r="J159" s="1">
        <v>719349699</v>
      </c>
      <c r="K159" s="1">
        <v>980650301</v>
      </c>
      <c r="L159" s="1">
        <v>0</v>
      </c>
      <c r="M159" s="1">
        <v>395620000</v>
      </c>
      <c r="N159" s="1">
        <v>323729699</v>
      </c>
      <c r="O159" s="1">
        <v>23.271799999999999</v>
      </c>
      <c r="P159" s="1">
        <v>49678000</v>
      </c>
      <c r="Q159" s="1">
        <v>105557800</v>
      </c>
      <c r="R159" s="1">
        <v>290062200</v>
      </c>
      <c r="S159" s="1">
        <v>6.2092999999999998</v>
      </c>
      <c r="T159" s="1">
        <v>49678000</v>
      </c>
      <c r="U159" s="1">
        <v>105557800</v>
      </c>
      <c r="V159" s="1">
        <v>0</v>
      </c>
    </row>
    <row r="160" spans="1:22" x14ac:dyDescent="0.25">
      <c r="A160" s="5">
        <v>1082001042</v>
      </c>
      <c r="B160" s="7" t="s">
        <v>161</v>
      </c>
      <c r="C160" s="1">
        <v>440532000</v>
      </c>
      <c r="D160" s="1">
        <v>0</v>
      </c>
      <c r="E160" s="1">
        <v>-227</v>
      </c>
      <c r="F160" s="1">
        <v>440531773</v>
      </c>
      <c r="G160" s="1">
        <v>0</v>
      </c>
      <c r="H160" s="1">
        <v>440531773</v>
      </c>
      <c r="I160" s="1">
        <v>-100000000</v>
      </c>
      <c r="J160" s="1">
        <v>140531773</v>
      </c>
      <c r="K160" s="1">
        <v>300000000</v>
      </c>
      <c r="L160" s="1">
        <v>0</v>
      </c>
      <c r="M160" s="1">
        <v>81390000</v>
      </c>
      <c r="N160" s="1">
        <v>59141773</v>
      </c>
      <c r="O160" s="1">
        <v>18.4754</v>
      </c>
      <c r="P160" s="1">
        <v>13565000</v>
      </c>
      <c r="Q160" s="1">
        <v>22772000</v>
      </c>
      <c r="R160" s="1">
        <v>58618000</v>
      </c>
      <c r="S160" s="1">
        <v>5.1692</v>
      </c>
      <c r="T160" s="1">
        <v>13565000</v>
      </c>
      <c r="U160" s="1">
        <v>22772000</v>
      </c>
      <c r="V160" s="1">
        <v>0</v>
      </c>
    </row>
    <row r="161" spans="1:22" x14ac:dyDescent="0.25">
      <c r="A161" s="5" t="s">
        <v>22</v>
      </c>
      <c r="B161" s="7" t="s">
        <v>23</v>
      </c>
      <c r="C161" s="1">
        <v>440532000</v>
      </c>
      <c r="D161" s="1">
        <v>0</v>
      </c>
      <c r="E161" s="1">
        <v>-227</v>
      </c>
      <c r="F161" s="1">
        <v>440531773</v>
      </c>
      <c r="G161" s="1">
        <v>0</v>
      </c>
      <c r="H161" s="1">
        <v>440531773</v>
      </c>
      <c r="I161" s="1">
        <v>-100000000</v>
      </c>
      <c r="J161" s="1">
        <v>140531773</v>
      </c>
      <c r="K161" s="1">
        <v>300000000</v>
      </c>
      <c r="L161" s="1">
        <v>0</v>
      </c>
      <c r="M161" s="1">
        <v>81390000</v>
      </c>
      <c r="N161" s="1">
        <v>59141773</v>
      </c>
      <c r="O161" s="1">
        <v>18.4754</v>
      </c>
      <c r="P161" s="1">
        <v>13565000</v>
      </c>
      <c r="Q161" s="1">
        <v>22772000</v>
      </c>
      <c r="R161" s="1">
        <v>58618000</v>
      </c>
      <c r="S161" s="1">
        <v>5.1692</v>
      </c>
      <c r="T161" s="1">
        <v>13565000</v>
      </c>
      <c r="U161" s="1">
        <v>22772000</v>
      </c>
      <c r="V161" s="1">
        <v>0</v>
      </c>
    </row>
    <row r="162" spans="1:22" x14ac:dyDescent="0.25">
      <c r="A162" s="5">
        <v>1082001052</v>
      </c>
      <c r="B162" s="7" t="s">
        <v>151</v>
      </c>
      <c r="C162" s="1">
        <v>1259468000</v>
      </c>
      <c r="D162" s="1">
        <v>0</v>
      </c>
      <c r="E162" s="1">
        <v>227</v>
      </c>
      <c r="F162" s="1">
        <v>1259468227</v>
      </c>
      <c r="G162" s="1">
        <v>0</v>
      </c>
      <c r="H162" s="1">
        <v>1259468227</v>
      </c>
      <c r="I162" s="1">
        <v>0</v>
      </c>
      <c r="J162" s="1">
        <v>578817926</v>
      </c>
      <c r="K162" s="1">
        <v>680650301</v>
      </c>
      <c r="L162" s="1">
        <v>0</v>
      </c>
      <c r="M162" s="1">
        <v>314230000</v>
      </c>
      <c r="N162" s="1">
        <v>264587926</v>
      </c>
      <c r="O162" s="1">
        <v>24.949400000000001</v>
      </c>
      <c r="P162" s="1">
        <v>36113000</v>
      </c>
      <c r="Q162" s="1">
        <v>82785800</v>
      </c>
      <c r="R162" s="1">
        <v>231444200</v>
      </c>
      <c r="S162" s="1">
        <v>6.5731000000000002</v>
      </c>
      <c r="T162" s="1">
        <v>36113000</v>
      </c>
      <c r="U162" s="1">
        <v>82785800</v>
      </c>
      <c r="V162" s="1">
        <v>0</v>
      </c>
    </row>
    <row r="163" spans="1:22" x14ac:dyDescent="0.25">
      <c r="A163" s="5" t="s">
        <v>22</v>
      </c>
      <c r="B163" s="7" t="s">
        <v>23</v>
      </c>
      <c r="C163" s="1">
        <v>1259468000</v>
      </c>
      <c r="D163" s="1">
        <v>0</v>
      </c>
      <c r="E163" s="1">
        <v>227</v>
      </c>
      <c r="F163" s="1">
        <v>1259468227</v>
      </c>
      <c r="G163" s="1">
        <v>0</v>
      </c>
      <c r="H163" s="1">
        <v>1259468227</v>
      </c>
      <c r="I163" s="1">
        <v>0</v>
      </c>
      <c r="J163" s="1">
        <v>578817926</v>
      </c>
      <c r="K163" s="1">
        <v>680650301</v>
      </c>
      <c r="L163" s="1">
        <v>0</v>
      </c>
      <c r="M163" s="1">
        <v>314230000</v>
      </c>
      <c r="N163" s="1">
        <v>264587926</v>
      </c>
      <c r="O163" s="1">
        <v>24.949400000000001</v>
      </c>
      <c r="P163" s="1">
        <v>36113000</v>
      </c>
      <c r="Q163" s="1">
        <v>82785800</v>
      </c>
      <c r="R163" s="1">
        <v>231444200</v>
      </c>
      <c r="S163" s="1">
        <v>6.5731000000000002</v>
      </c>
      <c r="T163" s="1">
        <v>36113000</v>
      </c>
      <c r="U163" s="1">
        <v>82785800</v>
      </c>
      <c r="V163" s="1">
        <v>0</v>
      </c>
    </row>
    <row r="164" spans="1:22" hidden="1" x14ac:dyDescent="0.25">
      <c r="A164" s="4" t="s">
        <v>166</v>
      </c>
      <c r="B164" s="6" t="s">
        <v>167</v>
      </c>
      <c r="C164" s="1">
        <v>600000000</v>
      </c>
      <c r="D164" s="1">
        <v>0</v>
      </c>
      <c r="E164" s="1">
        <v>0</v>
      </c>
      <c r="F164" s="1">
        <v>600000000</v>
      </c>
      <c r="G164" s="1">
        <v>0</v>
      </c>
      <c r="H164" s="1">
        <v>600000000</v>
      </c>
      <c r="I164" s="1">
        <v>-20688178</v>
      </c>
      <c r="J164" s="1">
        <v>291559604</v>
      </c>
      <c r="K164" s="1">
        <v>308440396</v>
      </c>
      <c r="L164" s="1">
        <v>29775172</v>
      </c>
      <c r="M164" s="1">
        <v>204057172</v>
      </c>
      <c r="N164" s="1">
        <v>87502432</v>
      </c>
      <c r="O164" s="1">
        <v>34.009500000000003</v>
      </c>
      <c r="P164" s="1">
        <v>29047000</v>
      </c>
      <c r="Q164" s="1">
        <v>45962395</v>
      </c>
      <c r="R164" s="1">
        <v>158094777</v>
      </c>
      <c r="S164" s="1">
        <v>7.6604000000000001</v>
      </c>
      <c r="T164" s="1">
        <v>29047000</v>
      </c>
      <c r="U164" s="1">
        <v>45962395</v>
      </c>
      <c r="V164" s="1">
        <v>0</v>
      </c>
    </row>
    <row r="165" spans="1:22" x14ac:dyDescent="0.25">
      <c r="A165" s="5">
        <v>1082001052</v>
      </c>
      <c r="B165" s="7" t="s">
        <v>151</v>
      </c>
      <c r="C165" s="1">
        <v>600000000</v>
      </c>
      <c r="D165" s="1">
        <v>0</v>
      </c>
      <c r="E165" s="1">
        <v>0</v>
      </c>
      <c r="F165" s="1">
        <v>600000000</v>
      </c>
      <c r="G165" s="1">
        <v>0</v>
      </c>
      <c r="H165" s="1">
        <v>600000000</v>
      </c>
      <c r="I165" s="1">
        <v>-20688178</v>
      </c>
      <c r="J165" s="1">
        <v>291559604</v>
      </c>
      <c r="K165" s="1">
        <v>308440396</v>
      </c>
      <c r="L165" s="1">
        <v>29775172</v>
      </c>
      <c r="M165" s="1">
        <v>204057172</v>
      </c>
      <c r="N165" s="1">
        <v>87502432</v>
      </c>
      <c r="O165" s="1">
        <v>34.009500000000003</v>
      </c>
      <c r="P165" s="1">
        <v>29047000</v>
      </c>
      <c r="Q165" s="1">
        <v>45962395</v>
      </c>
      <c r="R165" s="1">
        <v>158094777</v>
      </c>
      <c r="S165" s="1">
        <v>7.6604000000000001</v>
      </c>
      <c r="T165" s="1">
        <v>29047000</v>
      </c>
      <c r="U165" s="1">
        <v>45962395</v>
      </c>
      <c r="V165" s="1">
        <v>0</v>
      </c>
    </row>
    <row r="166" spans="1:22" x14ac:dyDescent="0.25">
      <c r="A166" s="5" t="s">
        <v>22</v>
      </c>
      <c r="B166" s="7" t="s">
        <v>23</v>
      </c>
      <c r="C166" s="1">
        <v>600000000</v>
      </c>
      <c r="D166" s="1">
        <v>0</v>
      </c>
      <c r="E166" s="1">
        <v>0</v>
      </c>
      <c r="F166" s="1">
        <v>600000000</v>
      </c>
      <c r="G166" s="1">
        <v>0</v>
      </c>
      <c r="H166" s="1">
        <v>600000000</v>
      </c>
      <c r="I166" s="1">
        <v>-20688178</v>
      </c>
      <c r="J166" s="1">
        <v>291559604</v>
      </c>
      <c r="K166" s="1">
        <v>308440396</v>
      </c>
      <c r="L166" s="1">
        <v>29775172</v>
      </c>
      <c r="M166" s="1">
        <v>204057172</v>
      </c>
      <c r="N166" s="1">
        <v>87502432</v>
      </c>
      <c r="O166" s="1">
        <v>34.009500000000003</v>
      </c>
      <c r="P166" s="1">
        <v>29047000</v>
      </c>
      <c r="Q166" s="1">
        <v>45962395</v>
      </c>
      <c r="R166" s="1">
        <v>158094777</v>
      </c>
      <c r="S166" s="1">
        <v>7.6604000000000001</v>
      </c>
      <c r="T166" s="1">
        <v>29047000</v>
      </c>
      <c r="U166" s="1">
        <v>45962395</v>
      </c>
      <c r="V166" s="1">
        <v>0</v>
      </c>
    </row>
    <row r="167" spans="1:22" hidden="1" x14ac:dyDescent="0.25">
      <c r="A167" s="4" t="s">
        <v>168</v>
      </c>
      <c r="B167" s="6" t="s">
        <v>169</v>
      </c>
      <c r="C167" s="1">
        <v>2450000000</v>
      </c>
      <c r="D167" s="1">
        <v>0</v>
      </c>
      <c r="E167" s="1">
        <v>0</v>
      </c>
      <c r="F167" s="1">
        <v>2450000000</v>
      </c>
      <c r="G167" s="1">
        <v>0</v>
      </c>
      <c r="H167" s="1">
        <v>2450000000</v>
      </c>
      <c r="I167" s="1">
        <v>0</v>
      </c>
      <c r="J167" s="1">
        <v>1549563000</v>
      </c>
      <c r="K167" s="1">
        <v>900437000</v>
      </c>
      <c r="L167" s="1">
        <v>0</v>
      </c>
      <c r="M167" s="1">
        <v>1549563000</v>
      </c>
      <c r="N167" s="1">
        <v>0</v>
      </c>
      <c r="O167" s="1">
        <v>63.247500000000002</v>
      </c>
      <c r="P167" s="1">
        <v>166214401</v>
      </c>
      <c r="Q167" s="1">
        <v>356070838</v>
      </c>
      <c r="R167" s="1">
        <v>1193492162</v>
      </c>
      <c r="S167" s="1">
        <v>14.5335</v>
      </c>
      <c r="T167" s="1">
        <v>158623401</v>
      </c>
      <c r="U167" s="1">
        <v>348479838</v>
      </c>
      <c r="V167" s="1">
        <v>7591000</v>
      </c>
    </row>
    <row r="168" spans="1:22" x14ac:dyDescent="0.25">
      <c r="A168" s="5">
        <v>1082001010</v>
      </c>
      <c r="B168" s="7" t="s">
        <v>158</v>
      </c>
      <c r="C168" s="1">
        <v>141000000</v>
      </c>
      <c r="D168" s="1">
        <v>0</v>
      </c>
      <c r="E168" s="1">
        <v>-52506000</v>
      </c>
      <c r="F168" s="1">
        <v>88494000</v>
      </c>
      <c r="G168" s="1">
        <v>0</v>
      </c>
      <c r="H168" s="1">
        <v>88494000</v>
      </c>
      <c r="I168" s="1">
        <v>0</v>
      </c>
      <c r="J168" s="1">
        <v>30000000</v>
      </c>
      <c r="K168" s="1">
        <v>58494000</v>
      </c>
      <c r="L168" s="1">
        <v>0</v>
      </c>
      <c r="M168" s="1">
        <v>30000000</v>
      </c>
      <c r="N168" s="1">
        <v>0</v>
      </c>
      <c r="O168" s="1">
        <v>33.900599999999997</v>
      </c>
      <c r="P168" s="1">
        <v>0</v>
      </c>
      <c r="Q168" s="1">
        <v>0</v>
      </c>
      <c r="R168" s="1">
        <v>30000000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5">
      <c r="A169" s="5" t="s">
        <v>22</v>
      </c>
      <c r="B169" s="7" t="s">
        <v>23</v>
      </c>
      <c r="C169" s="1">
        <v>141000000</v>
      </c>
      <c r="D169" s="1">
        <v>0</v>
      </c>
      <c r="E169" s="1">
        <v>-52506000</v>
      </c>
      <c r="F169" s="1">
        <v>88494000</v>
      </c>
      <c r="G169" s="1">
        <v>0</v>
      </c>
      <c r="H169" s="1">
        <v>88494000</v>
      </c>
      <c r="I169" s="1">
        <v>0</v>
      </c>
      <c r="J169" s="1">
        <v>30000000</v>
      </c>
      <c r="K169" s="1">
        <v>58494000</v>
      </c>
      <c r="L169" s="1">
        <v>0</v>
      </c>
      <c r="M169" s="1">
        <v>30000000</v>
      </c>
      <c r="N169" s="1">
        <v>0</v>
      </c>
      <c r="O169" s="1">
        <v>33.900599999999997</v>
      </c>
      <c r="P169" s="1">
        <v>0</v>
      </c>
      <c r="Q169" s="1">
        <v>0</v>
      </c>
      <c r="R169" s="1">
        <v>30000000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5">
      <c r="A170" s="5">
        <v>1082001042</v>
      </c>
      <c r="B170" s="7" t="s">
        <v>161</v>
      </c>
      <c r="C170" s="1">
        <v>311329000</v>
      </c>
      <c r="D170" s="1">
        <v>0</v>
      </c>
      <c r="E170" s="1">
        <v>-80615500</v>
      </c>
      <c r="F170" s="1">
        <v>230713500</v>
      </c>
      <c r="G170" s="1">
        <v>0</v>
      </c>
      <c r="H170" s="1">
        <v>230713500</v>
      </c>
      <c r="I170" s="1">
        <v>0</v>
      </c>
      <c r="J170" s="1">
        <v>79574000</v>
      </c>
      <c r="K170" s="1">
        <v>151139500</v>
      </c>
      <c r="L170" s="1">
        <v>0</v>
      </c>
      <c r="M170" s="1">
        <v>79574000</v>
      </c>
      <c r="N170" s="1">
        <v>0</v>
      </c>
      <c r="O170" s="1">
        <v>34.490400000000001</v>
      </c>
      <c r="P170" s="1">
        <v>8692000</v>
      </c>
      <c r="Q170" s="1">
        <v>20376000</v>
      </c>
      <c r="R170" s="1">
        <v>59198000</v>
      </c>
      <c r="S170" s="1">
        <v>8.8316999999999997</v>
      </c>
      <c r="T170" s="1">
        <v>8692000</v>
      </c>
      <c r="U170" s="1">
        <v>20376000</v>
      </c>
      <c r="V170" s="1">
        <v>0</v>
      </c>
    </row>
    <row r="171" spans="1:22" x14ac:dyDescent="0.25">
      <c r="A171" s="5" t="s">
        <v>22</v>
      </c>
      <c r="B171" s="7" t="s">
        <v>23</v>
      </c>
      <c r="C171" s="1">
        <v>309329000</v>
      </c>
      <c r="D171" s="1">
        <v>0</v>
      </c>
      <c r="E171" s="1">
        <v>-80615500</v>
      </c>
      <c r="F171" s="1">
        <v>228713500</v>
      </c>
      <c r="G171" s="1">
        <v>0</v>
      </c>
      <c r="H171" s="1">
        <v>228713500</v>
      </c>
      <c r="I171" s="1">
        <v>0</v>
      </c>
      <c r="J171" s="1">
        <v>79574000</v>
      </c>
      <c r="K171" s="1">
        <v>149139500</v>
      </c>
      <c r="L171" s="1">
        <v>0</v>
      </c>
      <c r="M171" s="1">
        <v>79574000</v>
      </c>
      <c r="N171" s="1">
        <v>0</v>
      </c>
      <c r="O171" s="1">
        <v>34.792000000000002</v>
      </c>
      <c r="P171" s="1">
        <v>8692000</v>
      </c>
      <c r="Q171" s="1">
        <v>20376000</v>
      </c>
      <c r="R171" s="1">
        <v>59198000</v>
      </c>
      <c r="S171" s="1">
        <v>8.9090000000000007</v>
      </c>
      <c r="T171" s="1">
        <v>8692000</v>
      </c>
      <c r="U171" s="1">
        <v>20376000</v>
      </c>
      <c r="V171" s="1">
        <v>0</v>
      </c>
    </row>
    <row r="172" spans="1:22" x14ac:dyDescent="0.25">
      <c r="A172" s="5" t="s">
        <v>170</v>
      </c>
      <c r="B172" s="7" t="s">
        <v>171</v>
      </c>
      <c r="C172" s="1">
        <v>2000000</v>
      </c>
      <c r="D172" s="1">
        <v>0</v>
      </c>
      <c r="E172" s="1">
        <v>0</v>
      </c>
      <c r="F172" s="1">
        <v>2000000</v>
      </c>
      <c r="G172" s="1">
        <v>0</v>
      </c>
      <c r="H172" s="1">
        <v>2000000</v>
      </c>
      <c r="I172" s="1">
        <v>0</v>
      </c>
      <c r="J172" s="1">
        <v>0</v>
      </c>
      <c r="K172" s="1">
        <v>2000000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5">
      <c r="A173" s="5">
        <v>1082001052</v>
      </c>
      <c r="B173" s="7" t="s">
        <v>151</v>
      </c>
      <c r="C173" s="1">
        <v>1997671000</v>
      </c>
      <c r="D173" s="1">
        <v>0</v>
      </c>
      <c r="E173" s="1">
        <v>133121500</v>
      </c>
      <c r="F173" s="1">
        <v>2130792500</v>
      </c>
      <c r="G173" s="1">
        <v>0</v>
      </c>
      <c r="H173" s="1">
        <v>2130792500</v>
      </c>
      <c r="I173" s="1">
        <v>0</v>
      </c>
      <c r="J173" s="1">
        <v>1439989000</v>
      </c>
      <c r="K173" s="1">
        <v>690803500</v>
      </c>
      <c r="L173" s="1">
        <v>0</v>
      </c>
      <c r="M173" s="1">
        <v>1439989000</v>
      </c>
      <c r="N173" s="1">
        <v>0</v>
      </c>
      <c r="O173" s="1">
        <v>67.58</v>
      </c>
      <c r="P173" s="1">
        <v>157522401</v>
      </c>
      <c r="Q173" s="1">
        <v>335694838</v>
      </c>
      <c r="R173" s="1">
        <v>1104294162</v>
      </c>
      <c r="S173" s="1">
        <v>15.7545</v>
      </c>
      <c r="T173" s="1">
        <v>149931401</v>
      </c>
      <c r="U173" s="1">
        <v>328103838</v>
      </c>
      <c r="V173" s="1">
        <v>7591000</v>
      </c>
    </row>
    <row r="174" spans="1:22" x14ac:dyDescent="0.25">
      <c r="A174" s="5" t="s">
        <v>22</v>
      </c>
      <c r="B174" s="7" t="s">
        <v>23</v>
      </c>
      <c r="C174" s="1">
        <v>1972671000</v>
      </c>
      <c r="D174" s="1">
        <v>0</v>
      </c>
      <c r="E174" s="1">
        <v>133121500</v>
      </c>
      <c r="F174" s="1">
        <v>2105792500</v>
      </c>
      <c r="G174" s="1">
        <v>0</v>
      </c>
      <c r="H174" s="1">
        <v>2105792500</v>
      </c>
      <c r="I174" s="1">
        <v>0</v>
      </c>
      <c r="J174" s="1">
        <v>1439989000</v>
      </c>
      <c r="K174" s="1">
        <v>665803500</v>
      </c>
      <c r="L174" s="1">
        <v>0</v>
      </c>
      <c r="M174" s="1">
        <v>1439989000</v>
      </c>
      <c r="N174" s="1">
        <v>0</v>
      </c>
      <c r="O174" s="1">
        <v>68.382300000000001</v>
      </c>
      <c r="P174" s="1">
        <v>157522401</v>
      </c>
      <c r="Q174" s="1">
        <v>335694838</v>
      </c>
      <c r="R174" s="1">
        <v>1104294162</v>
      </c>
      <c r="S174" s="1">
        <v>15.9415</v>
      </c>
      <c r="T174" s="1">
        <v>149931401</v>
      </c>
      <c r="U174" s="1">
        <v>328103838</v>
      </c>
      <c r="V174" s="1">
        <v>7591000</v>
      </c>
    </row>
    <row r="175" spans="1:22" x14ac:dyDescent="0.25">
      <c r="A175" s="5" t="s">
        <v>152</v>
      </c>
      <c r="B175" s="7" t="s">
        <v>153</v>
      </c>
      <c r="C175" s="1">
        <v>25000000</v>
      </c>
      <c r="D175" s="1">
        <v>0</v>
      </c>
      <c r="E175" s="1">
        <v>0</v>
      </c>
      <c r="F175" s="1">
        <v>25000000</v>
      </c>
      <c r="G175" s="1">
        <v>0</v>
      </c>
      <c r="H175" s="1">
        <v>25000000</v>
      </c>
      <c r="I175" s="1">
        <v>0</v>
      </c>
      <c r="J175" s="1">
        <v>0</v>
      </c>
      <c r="K175" s="1">
        <v>25000000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</sheetData>
  <autoFilter ref="A1:X175" xr:uid="{00000000-0009-0000-0000-000000000000}">
    <filterColumn colId="0">
      <filters>
        <filter val="1082001010"/>
        <filter val="1082001042"/>
        <filter val="1082001052"/>
        <filter val="1-100-F001"/>
        <filter val="3-100-F002"/>
        <filter val="3-200-F002"/>
        <filter val="3-400-F002"/>
        <filter val="3-601-I001"/>
      </filters>
    </filterColumn>
  </autoFilter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89"/>
  <sheetViews>
    <sheetView tabSelected="1" topLeftCell="B1" zoomScaleNormal="100" workbookViewId="0">
      <selection activeCell="C11" sqref="C11"/>
    </sheetView>
  </sheetViews>
  <sheetFormatPr baseColWidth="10" defaultRowHeight="15" x14ac:dyDescent="0.25"/>
  <cols>
    <col min="1" max="1" width="2" hidden="1" customWidth="1"/>
    <col min="2" max="2" width="21.85546875" style="65" customWidth="1"/>
    <col min="3" max="3" width="39.85546875" style="24" customWidth="1"/>
    <col min="4" max="4" width="15.28515625" style="35" customWidth="1"/>
    <col min="5" max="5" width="14.5703125" style="35" customWidth="1"/>
    <col min="6" max="6" width="12.85546875" style="35" customWidth="1"/>
    <col min="7" max="7" width="15.5703125" style="35" customWidth="1"/>
    <col min="8" max="8" width="11.5703125" style="35" customWidth="1"/>
    <col min="9" max="9" width="14.85546875" style="35" customWidth="1"/>
    <col min="10" max="10" width="14.140625" style="35" customWidth="1"/>
    <col min="11" max="11" width="15.28515625" style="35" customWidth="1"/>
    <col min="12" max="12" width="14.5703125" style="35" customWidth="1"/>
    <col min="13" max="13" width="14.140625" style="35" customWidth="1"/>
    <col min="14" max="14" width="15.28515625" style="35" customWidth="1"/>
    <col min="15" max="15" width="14" style="35" customWidth="1"/>
    <col min="16" max="16" width="7.42578125" style="36" customWidth="1"/>
    <col min="17" max="17" width="15.42578125" style="35" customWidth="1"/>
    <col min="18" max="18" width="15" style="35" customWidth="1"/>
    <col min="19" max="19" width="14" style="35" customWidth="1"/>
    <col min="20" max="20" width="6.7109375" style="36" customWidth="1"/>
    <col min="21" max="21" width="14.140625" style="35" customWidth="1"/>
    <col min="22" max="22" width="15" style="35" customWidth="1"/>
    <col min="23" max="23" width="10.85546875" style="35" customWidth="1"/>
    <col min="24" max="28" width="11.42578125" style="1"/>
  </cols>
  <sheetData>
    <row r="1" spans="1:28" x14ac:dyDescent="0.25">
      <c r="B1" s="66" t="s">
        <v>277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8" x14ac:dyDescent="0.25">
      <c r="B2" s="66" t="s">
        <v>278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8" x14ac:dyDescent="0.25">
      <c r="B3" s="66" t="s">
        <v>279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8" x14ac:dyDescent="0.25">
      <c r="B4" s="52"/>
      <c r="C4" s="19"/>
      <c r="D4" s="18"/>
      <c r="E4" s="18"/>
      <c r="F4" s="18"/>
      <c r="G4" s="18"/>
      <c r="H4" s="18"/>
      <c r="I4" s="18"/>
      <c r="J4" s="18"/>
      <c r="K4" s="18"/>
      <c r="L4" s="20"/>
      <c r="M4" s="18"/>
      <c r="N4" s="18"/>
      <c r="O4" s="21"/>
      <c r="P4" s="22"/>
      <c r="Q4" s="23"/>
      <c r="R4" s="23"/>
      <c r="S4" s="23"/>
      <c r="T4" s="22"/>
      <c r="U4" s="23"/>
      <c r="V4" s="23"/>
      <c r="W4" s="23"/>
    </row>
    <row r="5" spans="1:28" x14ac:dyDescent="0.25">
      <c r="B5" s="66" t="s">
        <v>280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8" x14ac:dyDescent="0.25">
      <c r="B6" s="66" t="s">
        <v>281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8" x14ac:dyDescent="0.25">
      <c r="B7" s="66" t="s">
        <v>298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8" x14ac:dyDescent="0.25">
      <c r="B8" s="66" t="s">
        <v>282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8" x14ac:dyDescent="0.25">
      <c r="B9" s="66" t="s">
        <v>299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8" ht="6.75" customHeight="1" x14ac:dyDescent="0.25">
      <c r="B10" s="53"/>
      <c r="P10" s="35"/>
      <c r="T10" s="35"/>
    </row>
    <row r="11" spans="1:28" s="31" customFormat="1" ht="45" x14ac:dyDescent="0.25">
      <c r="B11" s="54" t="s">
        <v>172</v>
      </c>
      <c r="C11" s="8" t="s">
        <v>173</v>
      </c>
      <c r="D11" s="28" t="s">
        <v>0</v>
      </c>
      <c r="E11" s="28" t="s">
        <v>1</v>
      </c>
      <c r="F11" s="28" t="s">
        <v>2</v>
      </c>
      <c r="G11" s="28" t="s">
        <v>3</v>
      </c>
      <c r="H11" s="28" t="s">
        <v>4</v>
      </c>
      <c r="I11" s="28" t="s">
        <v>5</v>
      </c>
      <c r="J11" s="28" t="s">
        <v>6</v>
      </c>
      <c r="K11" s="28" t="s">
        <v>7</v>
      </c>
      <c r="L11" s="28" t="s">
        <v>8</v>
      </c>
      <c r="M11" s="28" t="s">
        <v>9</v>
      </c>
      <c r="N11" s="28" t="s">
        <v>10</v>
      </c>
      <c r="O11" s="28" t="s">
        <v>11</v>
      </c>
      <c r="P11" s="29" t="s">
        <v>12</v>
      </c>
      <c r="Q11" s="28" t="s">
        <v>13</v>
      </c>
      <c r="R11" s="28" t="s">
        <v>14</v>
      </c>
      <c r="S11" s="28" t="s">
        <v>15</v>
      </c>
      <c r="T11" s="29" t="s">
        <v>286</v>
      </c>
      <c r="U11" s="28" t="s">
        <v>17</v>
      </c>
      <c r="V11" s="28" t="s">
        <v>287</v>
      </c>
      <c r="W11" s="28" t="s">
        <v>19</v>
      </c>
      <c r="X11" s="30"/>
      <c r="Y11" s="30"/>
      <c r="Z11" s="30"/>
      <c r="AA11" s="30"/>
      <c r="AB11" s="30"/>
    </row>
    <row r="12" spans="1:28" s="13" customFormat="1" x14ac:dyDescent="0.25">
      <c r="A12" s="13" t="s">
        <v>297</v>
      </c>
      <c r="B12" s="55" t="s">
        <v>174</v>
      </c>
      <c r="C12" s="44" t="s">
        <v>175</v>
      </c>
      <c r="D12" s="38">
        <f>+D13+D121</f>
        <v>14821280000</v>
      </c>
      <c r="E12" s="38">
        <f t="shared" ref="E12:W12" si="0">+E13+E121</f>
        <v>0</v>
      </c>
      <c r="F12" s="38">
        <f t="shared" si="0"/>
        <v>618114685</v>
      </c>
      <c r="G12" s="38">
        <f t="shared" si="0"/>
        <v>15439394685</v>
      </c>
      <c r="H12" s="38">
        <f t="shared" si="0"/>
        <v>0</v>
      </c>
      <c r="I12" s="38">
        <f t="shared" si="0"/>
        <v>15439394685</v>
      </c>
      <c r="J12" s="38">
        <f t="shared" si="0"/>
        <v>505366923</v>
      </c>
      <c r="K12" s="38">
        <f t="shared" si="0"/>
        <v>13833367618</v>
      </c>
      <c r="L12" s="38">
        <f t="shared" si="0"/>
        <v>1606027067</v>
      </c>
      <c r="M12" s="38">
        <f t="shared" si="0"/>
        <v>522255455</v>
      </c>
      <c r="N12" s="38">
        <f t="shared" si="0"/>
        <v>12822212943</v>
      </c>
      <c r="O12" s="38">
        <f t="shared" si="0"/>
        <v>1011154675</v>
      </c>
      <c r="P12" s="39">
        <f>N12/I12*100</f>
        <v>83.048676483782756</v>
      </c>
      <c r="Q12" s="38">
        <f t="shared" si="0"/>
        <v>965608474</v>
      </c>
      <c r="R12" s="38">
        <f t="shared" si="0"/>
        <v>10157797355</v>
      </c>
      <c r="S12" s="38">
        <f t="shared" si="0"/>
        <v>2664415588</v>
      </c>
      <c r="T12" s="39">
        <f>R12/I12*100</f>
        <v>65.791422282045247</v>
      </c>
      <c r="U12" s="38">
        <f t="shared" si="0"/>
        <v>965608474</v>
      </c>
      <c r="V12" s="38">
        <f t="shared" si="0"/>
        <v>10157797355</v>
      </c>
      <c r="W12" s="38">
        <f t="shared" si="0"/>
        <v>0</v>
      </c>
      <c r="X12" s="12"/>
      <c r="Y12" s="12"/>
      <c r="Z12" s="12"/>
      <c r="AA12" s="12"/>
      <c r="AB12" s="12"/>
    </row>
    <row r="13" spans="1:28" s="13" customFormat="1" x14ac:dyDescent="0.25">
      <c r="A13" s="13" t="s">
        <v>297</v>
      </c>
      <c r="B13" s="55" t="s">
        <v>176</v>
      </c>
      <c r="C13" s="44" t="s">
        <v>177</v>
      </c>
      <c r="D13" s="38">
        <f>+D15+D53+D119</f>
        <v>5181213000</v>
      </c>
      <c r="E13" s="38">
        <f t="shared" ref="E13:W13" si="1">+E15+E53+E119</f>
        <v>0</v>
      </c>
      <c r="F13" s="38">
        <f t="shared" si="1"/>
        <v>-33000000</v>
      </c>
      <c r="G13" s="38">
        <f t="shared" si="1"/>
        <v>5148213000</v>
      </c>
      <c r="H13" s="38">
        <f t="shared" si="1"/>
        <v>0</v>
      </c>
      <c r="I13" s="38">
        <f t="shared" si="1"/>
        <v>5148213000</v>
      </c>
      <c r="J13" s="38">
        <f t="shared" si="1"/>
        <v>430152848</v>
      </c>
      <c r="K13" s="38">
        <f t="shared" si="1"/>
        <v>4195198290</v>
      </c>
      <c r="L13" s="38">
        <f t="shared" si="1"/>
        <v>953014710</v>
      </c>
      <c r="M13" s="38">
        <f t="shared" si="1"/>
        <v>316645056</v>
      </c>
      <c r="N13" s="38">
        <f t="shared" si="1"/>
        <v>3925003531</v>
      </c>
      <c r="O13" s="38">
        <f t="shared" si="1"/>
        <v>270194759</v>
      </c>
      <c r="P13" s="39">
        <f t="shared" ref="P13:P18" si="2">N13/I13*100</f>
        <v>76.240115375956663</v>
      </c>
      <c r="Q13" s="38">
        <f t="shared" si="1"/>
        <v>284908540</v>
      </c>
      <c r="R13" s="38">
        <f t="shared" si="1"/>
        <v>3662779446</v>
      </c>
      <c r="S13" s="38">
        <f t="shared" si="1"/>
        <v>262224085</v>
      </c>
      <c r="T13" s="39">
        <f t="shared" ref="T13:T18" si="3">R13/I13*100</f>
        <v>71.146618176054488</v>
      </c>
      <c r="U13" s="38">
        <f t="shared" si="1"/>
        <v>284908540</v>
      </c>
      <c r="V13" s="38">
        <f t="shared" si="1"/>
        <v>3662779446</v>
      </c>
      <c r="W13" s="38">
        <f t="shared" si="1"/>
        <v>0</v>
      </c>
      <c r="X13" s="12"/>
      <c r="Y13" s="12"/>
      <c r="Z13" s="12"/>
      <c r="AA13" s="12"/>
      <c r="AB13" s="12"/>
    </row>
    <row r="14" spans="1:28" s="13" customFormat="1" x14ac:dyDescent="0.25">
      <c r="B14" s="55" t="s">
        <v>22</v>
      </c>
      <c r="C14" s="44" t="s">
        <v>274</v>
      </c>
      <c r="D14" s="38">
        <f>+D15+D53+D119</f>
        <v>5181213000</v>
      </c>
      <c r="E14" s="38">
        <f t="shared" ref="E14:W14" si="4">+E15+E53+E119</f>
        <v>0</v>
      </c>
      <c r="F14" s="38">
        <f t="shared" si="4"/>
        <v>-33000000</v>
      </c>
      <c r="G14" s="38">
        <f t="shared" si="4"/>
        <v>5148213000</v>
      </c>
      <c r="H14" s="38">
        <f t="shared" si="4"/>
        <v>0</v>
      </c>
      <c r="I14" s="38">
        <f t="shared" si="4"/>
        <v>5148213000</v>
      </c>
      <c r="J14" s="38">
        <f t="shared" si="4"/>
        <v>430152848</v>
      </c>
      <c r="K14" s="38">
        <f t="shared" si="4"/>
        <v>4195198290</v>
      </c>
      <c r="L14" s="38">
        <f t="shared" si="4"/>
        <v>953014710</v>
      </c>
      <c r="M14" s="38">
        <f t="shared" si="4"/>
        <v>316645056</v>
      </c>
      <c r="N14" s="38">
        <f t="shared" si="4"/>
        <v>3925003531</v>
      </c>
      <c r="O14" s="38">
        <f t="shared" si="4"/>
        <v>270194759</v>
      </c>
      <c r="P14" s="39">
        <f t="shared" si="2"/>
        <v>76.240115375956663</v>
      </c>
      <c r="Q14" s="38">
        <f t="shared" si="4"/>
        <v>284908540</v>
      </c>
      <c r="R14" s="38">
        <f t="shared" si="4"/>
        <v>3662779446</v>
      </c>
      <c r="S14" s="38">
        <f t="shared" si="4"/>
        <v>262224085</v>
      </c>
      <c r="T14" s="39">
        <f t="shared" si="3"/>
        <v>71.146618176054488</v>
      </c>
      <c r="U14" s="38">
        <f t="shared" si="4"/>
        <v>284908540</v>
      </c>
      <c r="V14" s="38">
        <f t="shared" si="4"/>
        <v>3662779446</v>
      </c>
      <c r="W14" s="38">
        <f t="shared" si="4"/>
        <v>0</v>
      </c>
      <c r="X14" s="12"/>
      <c r="Y14" s="12"/>
      <c r="Z14" s="12"/>
      <c r="AA14" s="12"/>
      <c r="AB14" s="12"/>
    </row>
    <row r="15" spans="1:28" s="13" customFormat="1" x14ac:dyDescent="0.25">
      <c r="A15" s="13" t="s">
        <v>297</v>
      </c>
      <c r="B15" s="56" t="s">
        <v>178</v>
      </c>
      <c r="C15" s="37" t="s">
        <v>179</v>
      </c>
      <c r="D15" s="38">
        <f>+D16</f>
        <v>4041213000</v>
      </c>
      <c r="E15" s="38">
        <f t="shared" ref="E15:W15" si="5">+E16</f>
        <v>0</v>
      </c>
      <c r="F15" s="38">
        <f t="shared" si="5"/>
        <v>-33000000</v>
      </c>
      <c r="G15" s="38">
        <f t="shared" si="5"/>
        <v>4008213000</v>
      </c>
      <c r="H15" s="38">
        <f t="shared" si="5"/>
        <v>0</v>
      </c>
      <c r="I15" s="38">
        <f t="shared" si="5"/>
        <v>4008213000</v>
      </c>
      <c r="J15" s="38">
        <f t="shared" si="5"/>
        <v>234703852</v>
      </c>
      <c r="K15" s="38">
        <f t="shared" si="5"/>
        <v>3101454536</v>
      </c>
      <c r="L15" s="38">
        <f t="shared" si="5"/>
        <v>906758464</v>
      </c>
      <c r="M15" s="38">
        <f t="shared" si="5"/>
        <v>243666083</v>
      </c>
      <c r="N15" s="38">
        <f t="shared" si="5"/>
        <v>3101454536</v>
      </c>
      <c r="O15" s="38">
        <f t="shared" si="5"/>
        <v>0</v>
      </c>
      <c r="P15" s="39">
        <f t="shared" si="2"/>
        <v>77.377488072614909</v>
      </c>
      <c r="Q15" s="38">
        <f t="shared" si="5"/>
        <v>243666083</v>
      </c>
      <c r="R15" s="38">
        <f t="shared" si="5"/>
        <v>3101454536</v>
      </c>
      <c r="S15" s="38">
        <f t="shared" si="5"/>
        <v>0</v>
      </c>
      <c r="T15" s="39">
        <f t="shared" si="3"/>
        <v>77.377488072614909</v>
      </c>
      <c r="U15" s="38">
        <f t="shared" si="5"/>
        <v>243666083</v>
      </c>
      <c r="V15" s="38">
        <f t="shared" si="5"/>
        <v>3101454536</v>
      </c>
      <c r="W15" s="38">
        <f t="shared" si="5"/>
        <v>0</v>
      </c>
      <c r="X15" s="12"/>
      <c r="Y15" s="12"/>
      <c r="Z15" s="12"/>
      <c r="AA15" s="12"/>
      <c r="AB15" s="12"/>
    </row>
    <row r="16" spans="1:28" s="13" customFormat="1" x14ac:dyDescent="0.25">
      <c r="B16" s="56" t="s">
        <v>180</v>
      </c>
      <c r="C16" s="37" t="s">
        <v>181</v>
      </c>
      <c r="D16" s="38">
        <f>+D17+D31+D49</f>
        <v>4041213000</v>
      </c>
      <c r="E16" s="38">
        <f t="shared" ref="E16:W16" si="6">+E17+E31+E49</f>
        <v>0</v>
      </c>
      <c r="F16" s="38">
        <f t="shared" si="6"/>
        <v>-33000000</v>
      </c>
      <c r="G16" s="38">
        <f t="shared" si="6"/>
        <v>4008213000</v>
      </c>
      <c r="H16" s="38">
        <f t="shared" si="6"/>
        <v>0</v>
      </c>
      <c r="I16" s="38">
        <f t="shared" si="6"/>
        <v>4008213000</v>
      </c>
      <c r="J16" s="38">
        <f t="shared" si="6"/>
        <v>234703852</v>
      </c>
      <c r="K16" s="38">
        <f t="shared" si="6"/>
        <v>3101454536</v>
      </c>
      <c r="L16" s="38">
        <f t="shared" si="6"/>
        <v>906758464</v>
      </c>
      <c r="M16" s="38">
        <f t="shared" si="6"/>
        <v>243666083</v>
      </c>
      <c r="N16" s="38">
        <f t="shared" si="6"/>
        <v>3101454536</v>
      </c>
      <c r="O16" s="38">
        <f t="shared" si="6"/>
        <v>0</v>
      </c>
      <c r="P16" s="39">
        <f t="shared" si="2"/>
        <v>77.377488072614909</v>
      </c>
      <c r="Q16" s="38">
        <f t="shared" si="6"/>
        <v>243666083</v>
      </c>
      <c r="R16" s="38">
        <f t="shared" si="6"/>
        <v>3101454536</v>
      </c>
      <c r="S16" s="38">
        <f t="shared" si="6"/>
        <v>0</v>
      </c>
      <c r="T16" s="39">
        <f t="shared" si="3"/>
        <v>77.377488072614909</v>
      </c>
      <c r="U16" s="38">
        <f t="shared" si="6"/>
        <v>243666083</v>
      </c>
      <c r="V16" s="38">
        <f t="shared" si="6"/>
        <v>3101454536</v>
      </c>
      <c r="W16" s="38">
        <f t="shared" si="6"/>
        <v>0</v>
      </c>
      <c r="X16" s="12"/>
      <c r="Y16" s="12"/>
      <c r="Z16" s="12"/>
      <c r="AA16" s="12"/>
      <c r="AB16" s="12"/>
    </row>
    <row r="17" spans="2:28" s="13" customFormat="1" x14ac:dyDescent="0.25">
      <c r="B17" s="56" t="s">
        <v>182</v>
      </c>
      <c r="C17" s="37" t="s">
        <v>183</v>
      </c>
      <c r="D17" s="38">
        <f>+D18+D28</f>
        <v>2916159000</v>
      </c>
      <c r="E17" s="38">
        <f t="shared" ref="E17:W17" si="7">+E18+E28</f>
        <v>0</v>
      </c>
      <c r="F17" s="38">
        <f t="shared" si="7"/>
        <v>-63087544</v>
      </c>
      <c r="G17" s="38">
        <f t="shared" si="7"/>
        <v>2853071456</v>
      </c>
      <c r="H17" s="38">
        <f t="shared" si="7"/>
        <v>0</v>
      </c>
      <c r="I17" s="38">
        <f t="shared" si="7"/>
        <v>2853071456</v>
      </c>
      <c r="J17" s="38">
        <f t="shared" si="7"/>
        <v>178707257</v>
      </c>
      <c r="K17" s="38">
        <f t="shared" si="7"/>
        <v>2336609930</v>
      </c>
      <c r="L17" s="38">
        <f t="shared" si="7"/>
        <v>516461526</v>
      </c>
      <c r="M17" s="38">
        <f t="shared" si="7"/>
        <v>182608000</v>
      </c>
      <c r="N17" s="38">
        <f t="shared" si="7"/>
        <v>2336609930</v>
      </c>
      <c r="O17" s="38">
        <f t="shared" si="7"/>
        <v>0</v>
      </c>
      <c r="P17" s="39">
        <f t="shared" si="2"/>
        <v>81.898051487147896</v>
      </c>
      <c r="Q17" s="38">
        <f t="shared" si="7"/>
        <v>182608000</v>
      </c>
      <c r="R17" s="38">
        <f t="shared" si="7"/>
        <v>2336609930</v>
      </c>
      <c r="S17" s="38">
        <f t="shared" si="7"/>
        <v>0</v>
      </c>
      <c r="T17" s="39">
        <f t="shared" si="3"/>
        <v>81.898051487147896</v>
      </c>
      <c r="U17" s="38">
        <f t="shared" si="7"/>
        <v>182608000</v>
      </c>
      <c r="V17" s="38">
        <f t="shared" si="7"/>
        <v>2336609930</v>
      </c>
      <c r="W17" s="38">
        <f t="shared" si="7"/>
        <v>0</v>
      </c>
      <c r="X17" s="12"/>
      <c r="Y17" s="12"/>
      <c r="Z17" s="12"/>
      <c r="AA17" s="12"/>
      <c r="AB17" s="12"/>
    </row>
    <row r="18" spans="2:28" s="13" customFormat="1" x14ac:dyDescent="0.25">
      <c r="B18" s="56" t="s">
        <v>184</v>
      </c>
      <c r="C18" s="37" t="s">
        <v>185</v>
      </c>
      <c r="D18" s="38">
        <f>SUM(D19:D27)</f>
        <v>2386685000</v>
      </c>
      <c r="E18" s="38">
        <f t="shared" ref="E18:W18" si="8">SUM(E19:E27)</f>
        <v>0</v>
      </c>
      <c r="F18" s="38">
        <f t="shared" si="8"/>
        <v>-63087544</v>
      </c>
      <c r="G18" s="38">
        <f t="shared" si="8"/>
        <v>2323597456</v>
      </c>
      <c r="H18" s="38">
        <f t="shared" si="8"/>
        <v>0</v>
      </c>
      <c r="I18" s="38">
        <f t="shared" si="8"/>
        <v>2323597456</v>
      </c>
      <c r="J18" s="38">
        <f t="shared" si="8"/>
        <v>141125149</v>
      </c>
      <c r="K18" s="38">
        <f t="shared" si="8"/>
        <v>1886562154</v>
      </c>
      <c r="L18" s="38">
        <f t="shared" si="8"/>
        <v>437035302</v>
      </c>
      <c r="M18" s="38">
        <f t="shared" si="8"/>
        <v>145025892</v>
      </c>
      <c r="N18" s="38">
        <f t="shared" si="8"/>
        <v>1886562154</v>
      </c>
      <c r="O18" s="38">
        <f t="shared" si="8"/>
        <v>0</v>
      </c>
      <c r="P18" s="39">
        <f t="shared" si="2"/>
        <v>81.19143654287079</v>
      </c>
      <c r="Q18" s="38">
        <f t="shared" si="8"/>
        <v>145025892</v>
      </c>
      <c r="R18" s="38">
        <f t="shared" si="8"/>
        <v>1886562154</v>
      </c>
      <c r="S18" s="38">
        <f t="shared" si="8"/>
        <v>0</v>
      </c>
      <c r="T18" s="39">
        <f t="shared" si="3"/>
        <v>81.19143654287079</v>
      </c>
      <c r="U18" s="38">
        <f t="shared" si="8"/>
        <v>145025892</v>
      </c>
      <c r="V18" s="38">
        <f t="shared" si="8"/>
        <v>1886562154</v>
      </c>
      <c r="W18" s="38">
        <f t="shared" si="8"/>
        <v>0</v>
      </c>
      <c r="X18" s="12"/>
      <c r="Y18" s="12"/>
      <c r="Z18" s="12"/>
      <c r="AA18" s="12"/>
      <c r="AB18" s="12"/>
    </row>
    <row r="19" spans="2:28" x14ac:dyDescent="0.25">
      <c r="B19" s="57" t="s">
        <v>20</v>
      </c>
      <c r="C19" s="32" t="s">
        <v>21</v>
      </c>
      <c r="D19" s="40">
        <v>1507476000</v>
      </c>
      <c r="E19" s="40">
        <v>0</v>
      </c>
      <c r="F19" s="40">
        <v>21000000</v>
      </c>
      <c r="G19" s="40">
        <v>1528476000</v>
      </c>
      <c r="H19" s="40">
        <v>0</v>
      </c>
      <c r="I19" s="40">
        <v>1528476000</v>
      </c>
      <c r="J19" s="40">
        <v>112726105</v>
      </c>
      <c r="K19" s="40">
        <v>1338394845</v>
      </c>
      <c r="L19" s="40">
        <v>190081155</v>
      </c>
      <c r="M19" s="40">
        <v>112726105</v>
      </c>
      <c r="N19" s="40">
        <v>1338394845</v>
      </c>
      <c r="O19" s="40">
        <v>0</v>
      </c>
      <c r="P19" s="41">
        <v>87.563999999999993</v>
      </c>
      <c r="Q19" s="40">
        <v>112726105</v>
      </c>
      <c r="R19" s="40">
        <v>1338394845</v>
      </c>
      <c r="S19" s="40">
        <v>0</v>
      </c>
      <c r="T19" s="41">
        <v>87.563999999999993</v>
      </c>
      <c r="U19" s="40">
        <v>112726105</v>
      </c>
      <c r="V19" s="40">
        <v>1338394845</v>
      </c>
      <c r="W19" s="40">
        <v>0</v>
      </c>
    </row>
    <row r="20" spans="2:28" x14ac:dyDescent="0.25">
      <c r="B20" s="57" t="s">
        <v>24</v>
      </c>
      <c r="C20" s="32" t="s">
        <v>25</v>
      </c>
      <c r="D20" s="40">
        <v>206306000</v>
      </c>
      <c r="E20" s="40">
        <v>0</v>
      </c>
      <c r="F20" s="40">
        <v>-15613346</v>
      </c>
      <c r="G20" s="40">
        <v>190692654</v>
      </c>
      <c r="H20" s="40">
        <v>0</v>
      </c>
      <c r="I20" s="40">
        <v>190692654</v>
      </c>
      <c r="J20" s="40">
        <v>14836498</v>
      </c>
      <c r="K20" s="40">
        <v>170679242</v>
      </c>
      <c r="L20" s="40">
        <v>20013412</v>
      </c>
      <c r="M20" s="40">
        <v>14836498</v>
      </c>
      <c r="N20" s="40">
        <v>170679242</v>
      </c>
      <c r="O20" s="40">
        <v>0</v>
      </c>
      <c r="P20" s="41">
        <v>89.504900000000006</v>
      </c>
      <c r="Q20" s="40">
        <v>14836498</v>
      </c>
      <c r="R20" s="40">
        <v>170679242</v>
      </c>
      <c r="S20" s="40">
        <v>0</v>
      </c>
      <c r="T20" s="41">
        <v>89.504900000000006</v>
      </c>
      <c r="U20" s="40">
        <v>14836498</v>
      </c>
      <c r="V20" s="40">
        <v>170679242</v>
      </c>
      <c r="W20" s="40">
        <v>0</v>
      </c>
    </row>
    <row r="21" spans="2:28" ht="24" x14ac:dyDescent="0.25">
      <c r="B21" s="57" t="s">
        <v>26</v>
      </c>
      <c r="C21" s="32" t="s">
        <v>27</v>
      </c>
      <c r="D21" s="40">
        <v>41079000</v>
      </c>
      <c r="E21" s="40">
        <v>0</v>
      </c>
      <c r="F21" s="40">
        <v>-24286654</v>
      </c>
      <c r="G21" s="40">
        <v>16792346</v>
      </c>
      <c r="H21" s="40">
        <v>0</v>
      </c>
      <c r="I21" s="40">
        <v>16792346</v>
      </c>
      <c r="J21" s="40">
        <v>1319850</v>
      </c>
      <c r="K21" s="40">
        <v>4106555</v>
      </c>
      <c r="L21" s="40">
        <v>12685791</v>
      </c>
      <c r="M21" s="40">
        <v>1319850</v>
      </c>
      <c r="N21" s="40">
        <v>4106555</v>
      </c>
      <c r="O21" s="40">
        <v>0</v>
      </c>
      <c r="P21" s="41">
        <v>24.454899999999999</v>
      </c>
      <c r="Q21" s="40">
        <v>1319850</v>
      </c>
      <c r="R21" s="40">
        <v>4106555</v>
      </c>
      <c r="S21" s="40">
        <v>0</v>
      </c>
      <c r="T21" s="41">
        <v>24.454899999999999</v>
      </c>
      <c r="U21" s="40">
        <v>1319850</v>
      </c>
      <c r="V21" s="40">
        <v>4106555</v>
      </c>
      <c r="W21" s="40">
        <v>0</v>
      </c>
    </row>
    <row r="22" spans="2:28" x14ac:dyDescent="0.25">
      <c r="B22" s="57" t="s">
        <v>28</v>
      </c>
      <c r="C22" s="32" t="s">
        <v>29</v>
      </c>
      <c r="D22" s="40">
        <v>2201000</v>
      </c>
      <c r="E22" s="40">
        <v>0</v>
      </c>
      <c r="F22" s="40">
        <v>400000</v>
      </c>
      <c r="G22" s="40">
        <v>2601000</v>
      </c>
      <c r="H22" s="40">
        <v>0</v>
      </c>
      <c r="I22" s="40">
        <v>2601000</v>
      </c>
      <c r="J22" s="40">
        <v>212908</v>
      </c>
      <c r="K22" s="40">
        <v>2341988</v>
      </c>
      <c r="L22" s="40">
        <v>259012</v>
      </c>
      <c r="M22" s="40">
        <v>212908</v>
      </c>
      <c r="N22" s="40">
        <v>2341988</v>
      </c>
      <c r="O22" s="40">
        <v>0</v>
      </c>
      <c r="P22" s="41">
        <v>90.041799999999995</v>
      </c>
      <c r="Q22" s="40">
        <v>212908</v>
      </c>
      <c r="R22" s="40">
        <v>2341988</v>
      </c>
      <c r="S22" s="40">
        <v>0</v>
      </c>
      <c r="T22" s="41">
        <v>90.041799999999995</v>
      </c>
      <c r="U22" s="40">
        <v>212908</v>
      </c>
      <c r="V22" s="40">
        <v>2341988</v>
      </c>
      <c r="W22" s="40">
        <v>0</v>
      </c>
    </row>
    <row r="23" spans="2:28" x14ac:dyDescent="0.25">
      <c r="B23" s="57" t="s">
        <v>30</v>
      </c>
      <c r="C23" s="32" t="s">
        <v>31</v>
      </c>
      <c r="D23" s="40">
        <v>1550000</v>
      </c>
      <c r="E23" s="40">
        <v>0</v>
      </c>
      <c r="F23" s="40">
        <v>150000</v>
      </c>
      <c r="G23" s="40">
        <v>1700000</v>
      </c>
      <c r="H23" s="40">
        <v>0</v>
      </c>
      <c r="I23" s="40">
        <v>1700000</v>
      </c>
      <c r="J23" s="40">
        <v>135648</v>
      </c>
      <c r="K23" s="40">
        <v>1492128</v>
      </c>
      <c r="L23" s="40">
        <v>207872</v>
      </c>
      <c r="M23" s="40">
        <v>135648</v>
      </c>
      <c r="N23" s="40">
        <v>1492128</v>
      </c>
      <c r="O23" s="40">
        <v>0</v>
      </c>
      <c r="P23" s="41">
        <v>87.772199999999998</v>
      </c>
      <c r="Q23" s="40">
        <v>135648</v>
      </c>
      <c r="R23" s="40">
        <v>1492128</v>
      </c>
      <c r="S23" s="40">
        <v>0</v>
      </c>
      <c r="T23" s="41">
        <v>87.772199999999998</v>
      </c>
      <c r="U23" s="40">
        <v>135648</v>
      </c>
      <c r="V23" s="40">
        <v>1492128</v>
      </c>
      <c r="W23" s="40">
        <v>0</v>
      </c>
    </row>
    <row r="24" spans="2:28" x14ac:dyDescent="0.25">
      <c r="B24" s="57" t="s">
        <v>32</v>
      </c>
      <c r="C24" s="32" t="s">
        <v>33</v>
      </c>
      <c r="D24" s="40">
        <v>50937000</v>
      </c>
      <c r="E24" s="40">
        <v>0</v>
      </c>
      <c r="F24" s="40">
        <v>1000000</v>
      </c>
      <c r="G24" s="40">
        <v>51937000</v>
      </c>
      <c r="H24" s="40">
        <v>0</v>
      </c>
      <c r="I24" s="40">
        <v>51937000</v>
      </c>
      <c r="J24" s="40">
        <v>9288594</v>
      </c>
      <c r="K24" s="40">
        <v>51345313</v>
      </c>
      <c r="L24" s="40">
        <v>591687</v>
      </c>
      <c r="M24" s="40">
        <v>9288594</v>
      </c>
      <c r="N24" s="40">
        <v>51345313</v>
      </c>
      <c r="O24" s="40">
        <v>0</v>
      </c>
      <c r="P24" s="41">
        <v>98.860799999999998</v>
      </c>
      <c r="Q24" s="40">
        <v>9288594</v>
      </c>
      <c r="R24" s="40">
        <v>51345313</v>
      </c>
      <c r="S24" s="40">
        <v>0</v>
      </c>
      <c r="T24" s="41">
        <v>98.860799999999998</v>
      </c>
      <c r="U24" s="40">
        <v>9288594</v>
      </c>
      <c r="V24" s="40">
        <v>51345313</v>
      </c>
      <c r="W24" s="40">
        <v>0</v>
      </c>
    </row>
    <row r="25" spans="2:28" x14ac:dyDescent="0.25">
      <c r="B25" s="57" t="s">
        <v>34</v>
      </c>
      <c r="C25" s="32" t="s">
        <v>35</v>
      </c>
      <c r="D25" s="40">
        <v>225570000</v>
      </c>
      <c r="E25" s="40">
        <v>0</v>
      </c>
      <c r="F25" s="40">
        <v>-570000</v>
      </c>
      <c r="G25" s="40">
        <v>225000000</v>
      </c>
      <c r="H25" s="40">
        <v>0</v>
      </c>
      <c r="I25" s="40">
        <v>225000000</v>
      </c>
      <c r="J25" s="40">
        <v>0</v>
      </c>
      <c r="K25" s="40">
        <v>221230244</v>
      </c>
      <c r="L25" s="40">
        <v>3769756</v>
      </c>
      <c r="M25" s="40">
        <v>0</v>
      </c>
      <c r="N25" s="40">
        <v>221230244</v>
      </c>
      <c r="O25" s="40">
        <v>0</v>
      </c>
      <c r="P25" s="41">
        <v>98.324600000000004</v>
      </c>
      <c r="Q25" s="40">
        <v>0</v>
      </c>
      <c r="R25" s="40">
        <v>221230244</v>
      </c>
      <c r="S25" s="40">
        <v>0</v>
      </c>
      <c r="T25" s="41">
        <v>98.324600000000004</v>
      </c>
      <c r="U25" s="40">
        <v>0</v>
      </c>
      <c r="V25" s="40">
        <v>221230244</v>
      </c>
      <c r="W25" s="40">
        <v>0</v>
      </c>
    </row>
    <row r="26" spans="2:28" x14ac:dyDescent="0.25">
      <c r="B26" s="57" t="s">
        <v>36</v>
      </c>
      <c r="C26" s="32" t="s">
        <v>37</v>
      </c>
      <c r="D26" s="40">
        <v>214742000</v>
      </c>
      <c r="E26" s="40">
        <v>0</v>
      </c>
      <c r="F26" s="40">
        <v>3212456</v>
      </c>
      <c r="G26" s="40">
        <v>217954456</v>
      </c>
      <c r="H26" s="40">
        <v>0</v>
      </c>
      <c r="I26" s="40">
        <v>217954456</v>
      </c>
      <c r="J26" s="40">
        <v>0</v>
      </c>
      <c r="K26" s="40">
        <v>20893971</v>
      </c>
      <c r="L26" s="40">
        <v>197060485</v>
      </c>
      <c r="M26" s="40">
        <v>2326402</v>
      </c>
      <c r="N26" s="40">
        <v>20893971</v>
      </c>
      <c r="O26" s="40">
        <v>0</v>
      </c>
      <c r="P26" s="41">
        <v>9.5863999999999994</v>
      </c>
      <c r="Q26" s="40">
        <v>2326402</v>
      </c>
      <c r="R26" s="40">
        <v>20893971</v>
      </c>
      <c r="S26" s="40">
        <v>0</v>
      </c>
      <c r="T26" s="41">
        <v>9.5863999999999994</v>
      </c>
      <c r="U26" s="40">
        <v>2326402</v>
      </c>
      <c r="V26" s="40">
        <v>20893971</v>
      </c>
      <c r="W26" s="40">
        <v>0</v>
      </c>
    </row>
    <row r="27" spans="2:28" x14ac:dyDescent="0.25">
      <c r="B27" s="57" t="s">
        <v>38</v>
      </c>
      <c r="C27" s="32" t="s">
        <v>39</v>
      </c>
      <c r="D27" s="40">
        <v>136824000</v>
      </c>
      <c r="E27" s="40">
        <v>0</v>
      </c>
      <c r="F27" s="40">
        <v>-48380000</v>
      </c>
      <c r="G27" s="40">
        <v>88444000</v>
      </c>
      <c r="H27" s="40">
        <v>0</v>
      </c>
      <c r="I27" s="40">
        <v>88444000</v>
      </c>
      <c r="J27" s="40">
        <v>2605546</v>
      </c>
      <c r="K27" s="40">
        <v>76077868</v>
      </c>
      <c r="L27" s="40">
        <v>12366132</v>
      </c>
      <c r="M27" s="40">
        <v>4179887</v>
      </c>
      <c r="N27" s="40">
        <v>76077868</v>
      </c>
      <c r="O27" s="40">
        <v>0</v>
      </c>
      <c r="P27" s="41">
        <v>86.018100000000004</v>
      </c>
      <c r="Q27" s="40">
        <v>4179887</v>
      </c>
      <c r="R27" s="40">
        <v>76077868</v>
      </c>
      <c r="S27" s="40">
        <v>0</v>
      </c>
      <c r="T27" s="41">
        <v>86.018100000000004</v>
      </c>
      <c r="U27" s="40">
        <v>4179887</v>
      </c>
      <c r="V27" s="40">
        <v>76077868</v>
      </c>
      <c r="W27" s="40">
        <v>0</v>
      </c>
    </row>
    <row r="28" spans="2:28" s="15" customFormat="1" x14ac:dyDescent="0.25">
      <c r="B28" s="56" t="s">
        <v>186</v>
      </c>
      <c r="C28" s="37" t="s">
        <v>187</v>
      </c>
      <c r="D28" s="42">
        <f>+D29+D30</f>
        <v>529474000</v>
      </c>
      <c r="E28" s="42">
        <f t="shared" ref="E28:W28" si="9">+E29+E30</f>
        <v>0</v>
      </c>
      <c r="F28" s="42">
        <f t="shared" si="9"/>
        <v>0</v>
      </c>
      <c r="G28" s="42">
        <f t="shared" si="9"/>
        <v>529474000</v>
      </c>
      <c r="H28" s="42">
        <f t="shared" si="9"/>
        <v>0</v>
      </c>
      <c r="I28" s="42">
        <f t="shared" si="9"/>
        <v>529474000</v>
      </c>
      <c r="J28" s="42">
        <f t="shared" si="9"/>
        <v>37582108</v>
      </c>
      <c r="K28" s="42">
        <f t="shared" si="9"/>
        <v>450047776</v>
      </c>
      <c r="L28" s="42">
        <f t="shared" si="9"/>
        <v>79426224</v>
      </c>
      <c r="M28" s="42">
        <f t="shared" si="9"/>
        <v>37582108</v>
      </c>
      <c r="N28" s="42">
        <f t="shared" si="9"/>
        <v>450047776</v>
      </c>
      <c r="O28" s="42">
        <f t="shared" si="9"/>
        <v>0</v>
      </c>
      <c r="P28" s="43">
        <f>N28/I28*100</f>
        <v>84.999032247098057</v>
      </c>
      <c r="Q28" s="42">
        <f t="shared" si="9"/>
        <v>37582108</v>
      </c>
      <c r="R28" s="42">
        <f t="shared" si="9"/>
        <v>450047776</v>
      </c>
      <c r="S28" s="42">
        <f t="shared" si="9"/>
        <v>0</v>
      </c>
      <c r="T28" s="43">
        <f>R28/I28*100</f>
        <v>84.999032247098057</v>
      </c>
      <c r="U28" s="42">
        <f t="shared" si="9"/>
        <v>37582108</v>
      </c>
      <c r="V28" s="42">
        <f t="shared" si="9"/>
        <v>450047776</v>
      </c>
      <c r="W28" s="42">
        <f t="shared" si="9"/>
        <v>0</v>
      </c>
      <c r="X28" s="14"/>
      <c r="Y28" s="14"/>
      <c r="Z28" s="14"/>
      <c r="AA28" s="14"/>
      <c r="AB28" s="14"/>
    </row>
    <row r="29" spans="2:28" x14ac:dyDescent="0.25">
      <c r="B29" s="57" t="s">
        <v>40</v>
      </c>
      <c r="C29" s="32" t="s">
        <v>41</v>
      </c>
      <c r="D29" s="40">
        <v>13307000</v>
      </c>
      <c r="E29" s="40">
        <v>0</v>
      </c>
      <c r="F29" s="40">
        <v>0</v>
      </c>
      <c r="G29" s="40">
        <v>13307000</v>
      </c>
      <c r="H29" s="40">
        <v>0</v>
      </c>
      <c r="I29" s="40">
        <v>13307000</v>
      </c>
      <c r="J29" s="40">
        <v>724972</v>
      </c>
      <c r="K29" s="40">
        <v>7454195</v>
      </c>
      <c r="L29" s="40">
        <v>5852805</v>
      </c>
      <c r="M29" s="40">
        <v>724972</v>
      </c>
      <c r="N29" s="40">
        <v>7454195</v>
      </c>
      <c r="O29" s="40">
        <v>0</v>
      </c>
      <c r="P29" s="41">
        <v>56.017099999999999</v>
      </c>
      <c r="Q29" s="40">
        <v>724972</v>
      </c>
      <c r="R29" s="40">
        <v>7454195</v>
      </c>
      <c r="S29" s="40">
        <v>0</v>
      </c>
      <c r="T29" s="41">
        <v>56.017099999999999</v>
      </c>
      <c r="U29" s="40">
        <v>724972</v>
      </c>
      <c r="V29" s="40">
        <v>7454195</v>
      </c>
      <c r="W29" s="40">
        <v>0</v>
      </c>
    </row>
    <row r="30" spans="2:28" x14ac:dyDescent="0.25">
      <c r="B30" s="57" t="s">
        <v>42</v>
      </c>
      <c r="C30" s="32" t="s">
        <v>43</v>
      </c>
      <c r="D30" s="40">
        <v>516167000</v>
      </c>
      <c r="E30" s="40">
        <v>0</v>
      </c>
      <c r="F30" s="40">
        <v>0</v>
      </c>
      <c r="G30" s="40">
        <v>516167000</v>
      </c>
      <c r="H30" s="40">
        <v>0</v>
      </c>
      <c r="I30" s="40">
        <v>516167000</v>
      </c>
      <c r="J30" s="40">
        <v>36857136</v>
      </c>
      <c r="K30" s="40">
        <v>442593581</v>
      </c>
      <c r="L30" s="40">
        <v>73573419</v>
      </c>
      <c r="M30" s="40">
        <v>36857136</v>
      </c>
      <c r="N30" s="40">
        <v>442593581</v>
      </c>
      <c r="O30" s="40">
        <v>0</v>
      </c>
      <c r="P30" s="41">
        <v>85.746200000000002</v>
      </c>
      <c r="Q30" s="40">
        <v>36857136</v>
      </c>
      <c r="R30" s="40">
        <v>442593581</v>
      </c>
      <c r="S30" s="40">
        <v>0</v>
      </c>
      <c r="T30" s="41">
        <v>85.746200000000002</v>
      </c>
      <c r="U30" s="40">
        <v>36857136</v>
      </c>
      <c r="V30" s="40">
        <v>442593581</v>
      </c>
      <c r="W30" s="40">
        <v>0</v>
      </c>
    </row>
    <row r="31" spans="2:28" s="15" customFormat="1" x14ac:dyDescent="0.25">
      <c r="B31" s="56" t="s">
        <v>188</v>
      </c>
      <c r="C31" s="37" t="s">
        <v>189</v>
      </c>
      <c r="D31" s="42">
        <f>+D32+D35+D38+D41+D43+D45+D47</f>
        <v>1095824000</v>
      </c>
      <c r="E31" s="42">
        <f t="shared" ref="E31:W31" si="10">+E32+E35+E38+E41+E43+E45+E47</f>
        <v>0</v>
      </c>
      <c r="F31" s="42">
        <f t="shared" si="10"/>
        <v>-33000000</v>
      </c>
      <c r="G31" s="42">
        <f t="shared" si="10"/>
        <v>1062824000</v>
      </c>
      <c r="H31" s="42">
        <f t="shared" si="10"/>
        <v>0</v>
      </c>
      <c r="I31" s="42">
        <f t="shared" si="10"/>
        <v>1062824000</v>
      </c>
      <c r="J31" s="42">
        <f t="shared" si="10"/>
        <v>55712200</v>
      </c>
      <c r="K31" s="42">
        <f t="shared" si="10"/>
        <v>678039971</v>
      </c>
      <c r="L31" s="42">
        <f t="shared" si="10"/>
        <v>384784029</v>
      </c>
      <c r="M31" s="42">
        <f t="shared" si="10"/>
        <v>58386747</v>
      </c>
      <c r="N31" s="42">
        <f t="shared" si="10"/>
        <v>678039971</v>
      </c>
      <c r="O31" s="42">
        <f t="shared" si="10"/>
        <v>0</v>
      </c>
      <c r="P31" s="43">
        <f t="shared" ref="P31:P32" si="11">N31/I31*100</f>
        <v>63.796072632910061</v>
      </c>
      <c r="Q31" s="42">
        <f t="shared" si="10"/>
        <v>58386747</v>
      </c>
      <c r="R31" s="42">
        <f t="shared" si="10"/>
        <v>678039971</v>
      </c>
      <c r="S31" s="42">
        <f t="shared" si="10"/>
        <v>0</v>
      </c>
      <c r="T31" s="43">
        <f t="shared" ref="T31:T32" si="12">R31/I31*100</f>
        <v>63.796072632910061</v>
      </c>
      <c r="U31" s="42">
        <f t="shared" si="10"/>
        <v>58386747</v>
      </c>
      <c r="V31" s="42">
        <f t="shared" si="10"/>
        <v>678039971</v>
      </c>
      <c r="W31" s="42">
        <f t="shared" si="10"/>
        <v>0</v>
      </c>
      <c r="X31" s="14"/>
      <c r="Y31" s="14"/>
      <c r="Z31" s="14"/>
      <c r="AA31" s="14"/>
      <c r="AB31" s="14"/>
    </row>
    <row r="32" spans="2:28" s="15" customFormat="1" x14ac:dyDescent="0.25">
      <c r="B32" s="56" t="s">
        <v>190</v>
      </c>
      <c r="C32" s="37" t="s">
        <v>191</v>
      </c>
      <c r="D32" s="42">
        <f>+D33+D34</f>
        <v>315231000</v>
      </c>
      <c r="E32" s="42">
        <f t="shared" ref="E32:W32" si="13">+E33+E34</f>
        <v>0</v>
      </c>
      <c r="F32" s="42">
        <f t="shared" si="13"/>
        <v>-30100000</v>
      </c>
      <c r="G32" s="42">
        <f t="shared" si="13"/>
        <v>285131000</v>
      </c>
      <c r="H32" s="42">
        <f t="shared" si="13"/>
        <v>0</v>
      </c>
      <c r="I32" s="42">
        <f t="shared" si="13"/>
        <v>285131000</v>
      </c>
      <c r="J32" s="42">
        <f t="shared" si="13"/>
        <v>22041500</v>
      </c>
      <c r="K32" s="42">
        <f t="shared" si="13"/>
        <v>242043067</v>
      </c>
      <c r="L32" s="42">
        <f t="shared" si="13"/>
        <v>43087933</v>
      </c>
      <c r="M32" s="42">
        <f t="shared" si="13"/>
        <v>22041500</v>
      </c>
      <c r="N32" s="42">
        <f t="shared" si="13"/>
        <v>242043067</v>
      </c>
      <c r="O32" s="42">
        <f t="shared" si="13"/>
        <v>0</v>
      </c>
      <c r="P32" s="43">
        <f t="shared" si="11"/>
        <v>84.88837306360935</v>
      </c>
      <c r="Q32" s="42">
        <f t="shared" si="13"/>
        <v>22041500</v>
      </c>
      <c r="R32" s="42">
        <f t="shared" si="13"/>
        <v>242043067</v>
      </c>
      <c r="S32" s="42">
        <f t="shared" si="13"/>
        <v>0</v>
      </c>
      <c r="T32" s="43">
        <f t="shared" si="12"/>
        <v>84.88837306360935</v>
      </c>
      <c r="U32" s="42">
        <f t="shared" si="13"/>
        <v>22041500</v>
      </c>
      <c r="V32" s="42">
        <f t="shared" si="13"/>
        <v>242043067</v>
      </c>
      <c r="W32" s="42">
        <f t="shared" si="13"/>
        <v>0</v>
      </c>
      <c r="X32" s="14"/>
      <c r="Y32" s="14"/>
      <c r="Z32" s="14"/>
      <c r="AA32" s="14"/>
      <c r="AB32" s="14"/>
    </row>
    <row r="33" spans="2:28" ht="24" x14ac:dyDescent="0.25">
      <c r="B33" s="57" t="s">
        <v>44</v>
      </c>
      <c r="C33" s="32" t="s">
        <v>45</v>
      </c>
      <c r="D33" s="40">
        <v>165800000</v>
      </c>
      <c r="E33" s="40">
        <v>0</v>
      </c>
      <c r="F33" s="40">
        <v>10900000</v>
      </c>
      <c r="G33" s="40">
        <v>176700000</v>
      </c>
      <c r="H33" s="40">
        <v>0</v>
      </c>
      <c r="I33" s="40">
        <v>176700000</v>
      </c>
      <c r="J33" s="40">
        <v>14648100</v>
      </c>
      <c r="K33" s="40">
        <v>155663902</v>
      </c>
      <c r="L33" s="40">
        <v>21036098</v>
      </c>
      <c r="M33" s="40">
        <v>14648100</v>
      </c>
      <c r="N33" s="40">
        <v>155663902</v>
      </c>
      <c r="O33" s="40">
        <v>0</v>
      </c>
      <c r="P33" s="41">
        <v>88.094999999999999</v>
      </c>
      <c r="Q33" s="40">
        <v>14648100</v>
      </c>
      <c r="R33" s="40">
        <v>155663902</v>
      </c>
      <c r="S33" s="40">
        <v>0</v>
      </c>
      <c r="T33" s="41">
        <v>88.094999999999999</v>
      </c>
      <c r="U33" s="40">
        <v>14648100</v>
      </c>
      <c r="V33" s="40">
        <v>155663902</v>
      </c>
      <c r="W33" s="40">
        <v>0</v>
      </c>
    </row>
    <row r="34" spans="2:28" ht="24" x14ac:dyDescent="0.25">
      <c r="B34" s="57" t="s">
        <v>46</v>
      </c>
      <c r="C34" s="32" t="s">
        <v>47</v>
      </c>
      <c r="D34" s="40">
        <v>149431000</v>
      </c>
      <c r="E34" s="40">
        <v>0</v>
      </c>
      <c r="F34" s="40">
        <v>-41000000</v>
      </c>
      <c r="G34" s="40">
        <v>108431000</v>
      </c>
      <c r="H34" s="40">
        <v>0</v>
      </c>
      <c r="I34" s="40">
        <v>108431000</v>
      </c>
      <c r="J34" s="40">
        <v>7393400</v>
      </c>
      <c r="K34" s="40">
        <v>86379165</v>
      </c>
      <c r="L34" s="40">
        <v>22051835</v>
      </c>
      <c r="M34" s="40">
        <v>7393400</v>
      </c>
      <c r="N34" s="40">
        <v>86379165</v>
      </c>
      <c r="O34" s="40">
        <v>0</v>
      </c>
      <c r="P34" s="41">
        <v>79.662800000000004</v>
      </c>
      <c r="Q34" s="40">
        <v>7393400</v>
      </c>
      <c r="R34" s="40">
        <v>86379165</v>
      </c>
      <c r="S34" s="40">
        <v>0</v>
      </c>
      <c r="T34" s="41">
        <v>79.662800000000004</v>
      </c>
      <c r="U34" s="40">
        <v>7393400</v>
      </c>
      <c r="V34" s="40">
        <v>86379165</v>
      </c>
      <c r="W34" s="40">
        <v>0</v>
      </c>
    </row>
    <row r="35" spans="2:28" s="15" customFormat="1" x14ac:dyDescent="0.25">
      <c r="B35" s="56" t="s">
        <v>192</v>
      </c>
      <c r="C35" s="37" t="s">
        <v>193</v>
      </c>
      <c r="D35" s="42">
        <f>+D36+D37</f>
        <v>216721000</v>
      </c>
      <c r="E35" s="42">
        <f t="shared" ref="E35:W35" si="14">+E36+E37</f>
        <v>0</v>
      </c>
      <c r="F35" s="42">
        <f t="shared" si="14"/>
        <v>-17200000</v>
      </c>
      <c r="G35" s="42">
        <f t="shared" si="14"/>
        <v>199521000</v>
      </c>
      <c r="H35" s="42">
        <f t="shared" si="14"/>
        <v>0</v>
      </c>
      <c r="I35" s="42">
        <f t="shared" si="14"/>
        <v>199521000</v>
      </c>
      <c r="J35" s="42">
        <f t="shared" si="14"/>
        <v>15612700</v>
      </c>
      <c r="K35" s="42">
        <f t="shared" si="14"/>
        <v>171495221</v>
      </c>
      <c r="L35" s="42">
        <f t="shared" si="14"/>
        <v>28025779</v>
      </c>
      <c r="M35" s="42">
        <f t="shared" si="14"/>
        <v>15612700</v>
      </c>
      <c r="N35" s="42">
        <f t="shared" si="14"/>
        <v>171495221</v>
      </c>
      <c r="O35" s="42">
        <f t="shared" si="14"/>
        <v>0</v>
      </c>
      <c r="P35" s="43">
        <f>N35/I35*100</f>
        <v>85.953469058394859</v>
      </c>
      <c r="Q35" s="42">
        <f t="shared" si="14"/>
        <v>15612700</v>
      </c>
      <c r="R35" s="42">
        <f t="shared" si="14"/>
        <v>171495221</v>
      </c>
      <c r="S35" s="42">
        <f t="shared" si="14"/>
        <v>0</v>
      </c>
      <c r="T35" s="43">
        <f>R35/I35*100</f>
        <v>85.953469058394859</v>
      </c>
      <c r="U35" s="42">
        <f t="shared" si="14"/>
        <v>15612700</v>
      </c>
      <c r="V35" s="42">
        <f t="shared" si="14"/>
        <v>171495221</v>
      </c>
      <c r="W35" s="42">
        <f t="shared" si="14"/>
        <v>0</v>
      </c>
      <c r="X35" s="14"/>
      <c r="Y35" s="14"/>
      <c r="Z35" s="14"/>
      <c r="AA35" s="14"/>
      <c r="AB35" s="14"/>
    </row>
    <row r="36" spans="2:28" x14ac:dyDescent="0.25">
      <c r="B36" s="57" t="s">
        <v>48</v>
      </c>
      <c r="C36" s="32" t="s">
        <v>49</v>
      </c>
      <c r="D36" s="40">
        <v>31944000</v>
      </c>
      <c r="E36" s="40">
        <v>0</v>
      </c>
      <c r="F36" s="40">
        <v>3000000</v>
      </c>
      <c r="G36" s="40">
        <v>34944000</v>
      </c>
      <c r="H36" s="40">
        <v>0</v>
      </c>
      <c r="I36" s="40">
        <v>34944000</v>
      </c>
      <c r="J36" s="40">
        <v>2831700</v>
      </c>
      <c r="K36" s="40">
        <v>30247455</v>
      </c>
      <c r="L36" s="40">
        <v>4696545</v>
      </c>
      <c r="M36" s="40">
        <v>2831700</v>
      </c>
      <c r="N36" s="40">
        <v>30247455</v>
      </c>
      <c r="O36" s="40">
        <v>0</v>
      </c>
      <c r="P36" s="41">
        <v>86.559799999999996</v>
      </c>
      <c r="Q36" s="40">
        <v>2831700</v>
      </c>
      <c r="R36" s="40">
        <v>30247455</v>
      </c>
      <c r="S36" s="40">
        <v>0</v>
      </c>
      <c r="T36" s="41">
        <v>86.559799999999996</v>
      </c>
      <c r="U36" s="40">
        <v>2831700</v>
      </c>
      <c r="V36" s="40">
        <v>30247455</v>
      </c>
      <c r="W36" s="40">
        <v>0</v>
      </c>
    </row>
    <row r="37" spans="2:28" x14ac:dyDescent="0.25">
      <c r="B37" s="57" t="s">
        <v>50</v>
      </c>
      <c r="C37" s="32" t="s">
        <v>51</v>
      </c>
      <c r="D37" s="40">
        <v>184777000</v>
      </c>
      <c r="E37" s="40">
        <v>0</v>
      </c>
      <c r="F37" s="40">
        <v>-20200000</v>
      </c>
      <c r="G37" s="40">
        <v>164577000</v>
      </c>
      <c r="H37" s="40">
        <v>0</v>
      </c>
      <c r="I37" s="40">
        <v>164577000</v>
      </c>
      <c r="J37" s="40">
        <v>12781000</v>
      </c>
      <c r="K37" s="40">
        <v>141247766</v>
      </c>
      <c r="L37" s="40">
        <v>23329234</v>
      </c>
      <c r="M37" s="40">
        <v>12781000</v>
      </c>
      <c r="N37" s="40">
        <v>141247766</v>
      </c>
      <c r="O37" s="40">
        <v>0</v>
      </c>
      <c r="P37" s="41">
        <v>85.824700000000007</v>
      </c>
      <c r="Q37" s="40">
        <v>12781000</v>
      </c>
      <c r="R37" s="40">
        <v>141247766</v>
      </c>
      <c r="S37" s="40">
        <v>0</v>
      </c>
      <c r="T37" s="41">
        <v>85.824700000000007</v>
      </c>
      <c r="U37" s="40">
        <v>12781000</v>
      </c>
      <c r="V37" s="40">
        <v>141247766</v>
      </c>
      <c r="W37" s="40">
        <v>0</v>
      </c>
    </row>
    <row r="38" spans="2:28" s="15" customFormat="1" x14ac:dyDescent="0.25">
      <c r="B38" s="56" t="s">
        <v>194</v>
      </c>
      <c r="C38" s="37" t="s">
        <v>195</v>
      </c>
      <c r="D38" s="42">
        <f>+D39+D40</f>
        <v>249131000</v>
      </c>
      <c r="E38" s="42">
        <f t="shared" ref="E38:W38" si="15">+E39+E40</f>
        <v>0</v>
      </c>
      <c r="F38" s="42">
        <f t="shared" si="15"/>
        <v>14300000</v>
      </c>
      <c r="G38" s="42">
        <f t="shared" si="15"/>
        <v>263431000</v>
      </c>
      <c r="H38" s="42">
        <f t="shared" si="15"/>
        <v>0</v>
      </c>
      <c r="I38" s="42">
        <f t="shared" si="15"/>
        <v>263431000</v>
      </c>
      <c r="J38" s="42">
        <f t="shared" si="15"/>
        <v>0</v>
      </c>
      <c r="K38" s="42">
        <f t="shared" si="15"/>
        <v>23647883</v>
      </c>
      <c r="L38" s="42">
        <f t="shared" si="15"/>
        <v>239783117</v>
      </c>
      <c r="M38" s="42">
        <f t="shared" si="15"/>
        <v>2674547</v>
      </c>
      <c r="N38" s="42">
        <f t="shared" si="15"/>
        <v>23647883</v>
      </c>
      <c r="O38" s="42">
        <f t="shared" si="15"/>
        <v>0</v>
      </c>
      <c r="P38" s="43">
        <f>N38/I38*100</f>
        <v>8.9768793346265259</v>
      </c>
      <c r="Q38" s="42">
        <f t="shared" si="15"/>
        <v>2674547</v>
      </c>
      <c r="R38" s="42">
        <f t="shared" si="15"/>
        <v>23647883</v>
      </c>
      <c r="S38" s="42">
        <f t="shared" si="15"/>
        <v>0</v>
      </c>
      <c r="T38" s="43">
        <f>R38/I38*100</f>
        <v>8.9768793346265259</v>
      </c>
      <c r="U38" s="42">
        <f t="shared" si="15"/>
        <v>2674547</v>
      </c>
      <c r="V38" s="42">
        <f t="shared" si="15"/>
        <v>23647883</v>
      </c>
      <c r="W38" s="42">
        <f t="shared" si="15"/>
        <v>0</v>
      </c>
      <c r="X38" s="14"/>
      <c r="Y38" s="14"/>
      <c r="Z38" s="14"/>
      <c r="AA38" s="14"/>
      <c r="AB38" s="14"/>
    </row>
    <row r="39" spans="2:28" x14ac:dyDescent="0.25">
      <c r="B39" s="57" t="s">
        <v>52</v>
      </c>
      <c r="C39" s="32" t="s">
        <v>53</v>
      </c>
      <c r="D39" s="40">
        <v>156865000</v>
      </c>
      <c r="E39" s="40">
        <v>0</v>
      </c>
      <c r="F39" s="40">
        <v>14000000</v>
      </c>
      <c r="G39" s="40">
        <v>170865000</v>
      </c>
      <c r="H39" s="40">
        <v>0</v>
      </c>
      <c r="I39" s="40">
        <v>170865000</v>
      </c>
      <c r="J39" s="40">
        <v>0</v>
      </c>
      <c r="K39" s="40">
        <v>17121009</v>
      </c>
      <c r="L39" s="40">
        <v>153743991</v>
      </c>
      <c r="M39" s="40">
        <v>0</v>
      </c>
      <c r="N39" s="40">
        <v>17121009</v>
      </c>
      <c r="O39" s="40">
        <v>0</v>
      </c>
      <c r="P39" s="41">
        <v>10.020200000000001</v>
      </c>
      <c r="Q39" s="40">
        <v>0</v>
      </c>
      <c r="R39" s="40">
        <v>17121009</v>
      </c>
      <c r="S39" s="40">
        <v>0</v>
      </c>
      <c r="T39" s="41">
        <v>10.020200000000001</v>
      </c>
      <c r="U39" s="40">
        <v>0</v>
      </c>
      <c r="V39" s="40">
        <v>17121009</v>
      </c>
      <c r="W39" s="40">
        <v>0</v>
      </c>
    </row>
    <row r="40" spans="2:28" x14ac:dyDescent="0.25">
      <c r="B40" s="57" t="s">
        <v>54</v>
      </c>
      <c r="C40" s="32" t="s">
        <v>55</v>
      </c>
      <c r="D40" s="40">
        <v>92266000</v>
      </c>
      <c r="E40" s="40">
        <v>0</v>
      </c>
      <c r="F40" s="40">
        <v>300000</v>
      </c>
      <c r="G40" s="40">
        <v>92566000</v>
      </c>
      <c r="H40" s="40">
        <v>0</v>
      </c>
      <c r="I40" s="40">
        <v>92566000</v>
      </c>
      <c r="J40" s="40">
        <v>0</v>
      </c>
      <c r="K40" s="40">
        <v>6526874</v>
      </c>
      <c r="L40" s="40">
        <v>86039126</v>
      </c>
      <c r="M40" s="40">
        <v>2674547</v>
      </c>
      <c r="N40" s="40">
        <v>6526874</v>
      </c>
      <c r="O40" s="40">
        <v>0</v>
      </c>
      <c r="P40" s="41">
        <v>7.0510000000000002</v>
      </c>
      <c r="Q40" s="40">
        <v>2674547</v>
      </c>
      <c r="R40" s="40">
        <v>6526874</v>
      </c>
      <c r="S40" s="40">
        <v>0</v>
      </c>
      <c r="T40" s="41">
        <v>7.0510000000000002</v>
      </c>
      <c r="U40" s="40">
        <v>2674547</v>
      </c>
      <c r="V40" s="40">
        <v>6526874</v>
      </c>
      <c r="W40" s="40">
        <v>0</v>
      </c>
    </row>
    <row r="41" spans="2:28" s="15" customFormat="1" x14ac:dyDescent="0.25">
      <c r="B41" s="56" t="s">
        <v>196</v>
      </c>
      <c r="C41" s="37" t="s">
        <v>197</v>
      </c>
      <c r="D41" s="42">
        <f>+D42</f>
        <v>121971000</v>
      </c>
      <c r="E41" s="42">
        <f t="shared" ref="E41:W41" si="16">+E42</f>
        <v>0</v>
      </c>
      <c r="F41" s="42">
        <f t="shared" si="16"/>
        <v>0</v>
      </c>
      <c r="G41" s="42">
        <f t="shared" si="16"/>
        <v>121971000</v>
      </c>
      <c r="H41" s="42">
        <f t="shared" si="16"/>
        <v>0</v>
      </c>
      <c r="I41" s="42">
        <f t="shared" si="16"/>
        <v>121971000</v>
      </c>
      <c r="J41" s="42">
        <f t="shared" si="16"/>
        <v>7149700</v>
      </c>
      <c r="K41" s="42">
        <f t="shared" si="16"/>
        <v>97973800</v>
      </c>
      <c r="L41" s="42">
        <f t="shared" si="16"/>
        <v>23997200</v>
      </c>
      <c r="M41" s="42">
        <f t="shared" si="16"/>
        <v>7149700</v>
      </c>
      <c r="N41" s="42">
        <f t="shared" si="16"/>
        <v>97973800</v>
      </c>
      <c r="O41" s="42">
        <f t="shared" si="16"/>
        <v>0</v>
      </c>
      <c r="P41" s="43">
        <f>N41/I41*100</f>
        <v>80.325487205975193</v>
      </c>
      <c r="Q41" s="42">
        <f t="shared" si="16"/>
        <v>7149700</v>
      </c>
      <c r="R41" s="42">
        <f t="shared" si="16"/>
        <v>97973800</v>
      </c>
      <c r="S41" s="42">
        <f t="shared" si="16"/>
        <v>0</v>
      </c>
      <c r="T41" s="43">
        <f>R41/I41*100</f>
        <v>80.325487205975193</v>
      </c>
      <c r="U41" s="42">
        <f t="shared" si="16"/>
        <v>7149700</v>
      </c>
      <c r="V41" s="42">
        <f t="shared" si="16"/>
        <v>97973800</v>
      </c>
      <c r="W41" s="42">
        <f t="shared" si="16"/>
        <v>0</v>
      </c>
      <c r="X41" s="14"/>
      <c r="Y41" s="14"/>
      <c r="Z41" s="14"/>
      <c r="AA41" s="14"/>
      <c r="AB41" s="14"/>
    </row>
    <row r="42" spans="2:28" x14ac:dyDescent="0.25">
      <c r="B42" s="57" t="s">
        <v>56</v>
      </c>
      <c r="C42" s="32" t="s">
        <v>57</v>
      </c>
      <c r="D42" s="40">
        <v>121971000</v>
      </c>
      <c r="E42" s="40">
        <v>0</v>
      </c>
      <c r="F42" s="40">
        <v>0</v>
      </c>
      <c r="G42" s="40">
        <v>121971000</v>
      </c>
      <c r="H42" s="40">
        <v>0</v>
      </c>
      <c r="I42" s="40">
        <v>121971000</v>
      </c>
      <c r="J42" s="40">
        <v>7149700</v>
      </c>
      <c r="K42" s="40">
        <v>97973800</v>
      </c>
      <c r="L42" s="40">
        <v>23997200</v>
      </c>
      <c r="M42" s="40">
        <v>7149700</v>
      </c>
      <c r="N42" s="40">
        <v>97973800</v>
      </c>
      <c r="O42" s="40">
        <v>0</v>
      </c>
      <c r="P42" s="41">
        <v>80.325500000000005</v>
      </c>
      <c r="Q42" s="40">
        <v>7149700</v>
      </c>
      <c r="R42" s="40">
        <v>97973800</v>
      </c>
      <c r="S42" s="40">
        <v>0</v>
      </c>
      <c r="T42" s="41">
        <v>80.325500000000005</v>
      </c>
      <c r="U42" s="40">
        <v>7149700</v>
      </c>
      <c r="V42" s="40">
        <v>97973800</v>
      </c>
      <c r="W42" s="40">
        <v>0</v>
      </c>
    </row>
    <row r="43" spans="2:28" s="15" customFormat="1" ht="30" x14ac:dyDescent="0.25">
      <c r="B43" s="56" t="s">
        <v>198</v>
      </c>
      <c r="C43" s="37" t="s">
        <v>199</v>
      </c>
      <c r="D43" s="42">
        <f>+D44</f>
        <v>24810000</v>
      </c>
      <c r="E43" s="42">
        <f t="shared" ref="E43:W43" si="17">+E44</f>
        <v>0</v>
      </c>
      <c r="F43" s="42">
        <f t="shared" si="17"/>
        <v>0</v>
      </c>
      <c r="G43" s="42">
        <f t="shared" si="17"/>
        <v>24810000</v>
      </c>
      <c r="H43" s="42">
        <f t="shared" si="17"/>
        <v>0</v>
      </c>
      <c r="I43" s="42">
        <f t="shared" si="17"/>
        <v>24810000</v>
      </c>
      <c r="J43" s="42">
        <f t="shared" si="17"/>
        <v>1970000</v>
      </c>
      <c r="K43" s="42">
        <f t="shared" si="17"/>
        <v>20395700</v>
      </c>
      <c r="L43" s="42">
        <f t="shared" si="17"/>
        <v>4414300</v>
      </c>
      <c r="M43" s="42">
        <f t="shared" si="17"/>
        <v>1970000</v>
      </c>
      <c r="N43" s="42">
        <f t="shared" si="17"/>
        <v>20395700</v>
      </c>
      <c r="O43" s="42">
        <f t="shared" si="17"/>
        <v>0</v>
      </c>
      <c r="P43" s="43">
        <f>N43/I43*100</f>
        <v>82.207577589681577</v>
      </c>
      <c r="Q43" s="42">
        <f t="shared" si="17"/>
        <v>1970000</v>
      </c>
      <c r="R43" s="42">
        <f t="shared" si="17"/>
        <v>20395700</v>
      </c>
      <c r="S43" s="42">
        <f t="shared" si="17"/>
        <v>0</v>
      </c>
      <c r="T43" s="43">
        <f>R43/I43*100</f>
        <v>82.207577589681577</v>
      </c>
      <c r="U43" s="42">
        <f t="shared" si="17"/>
        <v>1970000</v>
      </c>
      <c r="V43" s="42">
        <f t="shared" si="17"/>
        <v>20395700</v>
      </c>
      <c r="W43" s="42">
        <f t="shared" si="17"/>
        <v>0</v>
      </c>
      <c r="X43" s="14"/>
      <c r="Y43" s="14"/>
      <c r="Z43" s="14"/>
      <c r="AA43" s="14"/>
      <c r="AB43" s="14"/>
    </row>
    <row r="44" spans="2:28" ht="24" x14ac:dyDescent="0.25">
      <c r="B44" s="57" t="s">
        <v>58</v>
      </c>
      <c r="C44" s="32" t="s">
        <v>59</v>
      </c>
      <c r="D44" s="40">
        <v>24810000</v>
      </c>
      <c r="E44" s="40">
        <v>0</v>
      </c>
      <c r="F44" s="40">
        <v>0</v>
      </c>
      <c r="G44" s="40">
        <v>24810000</v>
      </c>
      <c r="H44" s="40">
        <v>0</v>
      </c>
      <c r="I44" s="40">
        <v>24810000</v>
      </c>
      <c r="J44" s="40">
        <v>1970000</v>
      </c>
      <c r="K44" s="40">
        <v>20395700</v>
      </c>
      <c r="L44" s="40">
        <v>4414300</v>
      </c>
      <c r="M44" s="40">
        <v>1970000</v>
      </c>
      <c r="N44" s="40">
        <v>20395700</v>
      </c>
      <c r="O44" s="40">
        <v>0</v>
      </c>
      <c r="P44" s="41">
        <v>82.207599999999999</v>
      </c>
      <c r="Q44" s="40">
        <v>1970000</v>
      </c>
      <c r="R44" s="40">
        <v>20395700</v>
      </c>
      <c r="S44" s="40">
        <v>0</v>
      </c>
      <c r="T44" s="41">
        <v>82.207599999999999</v>
      </c>
      <c r="U44" s="40">
        <v>1970000</v>
      </c>
      <c r="V44" s="40">
        <v>20395700</v>
      </c>
      <c r="W44" s="40">
        <v>0</v>
      </c>
    </row>
    <row r="45" spans="2:28" s="15" customFormat="1" x14ac:dyDescent="0.25">
      <c r="B45" s="56" t="s">
        <v>200</v>
      </c>
      <c r="C45" s="37" t="s">
        <v>201</v>
      </c>
      <c r="D45" s="42">
        <f>+D46</f>
        <v>98316000</v>
      </c>
      <c r="E45" s="42">
        <f t="shared" ref="E45:W45" si="18">+E46</f>
        <v>0</v>
      </c>
      <c r="F45" s="42">
        <f t="shared" si="18"/>
        <v>0</v>
      </c>
      <c r="G45" s="42">
        <f t="shared" si="18"/>
        <v>98316000</v>
      </c>
      <c r="H45" s="42">
        <f t="shared" si="18"/>
        <v>0</v>
      </c>
      <c r="I45" s="42">
        <f t="shared" si="18"/>
        <v>98316000</v>
      </c>
      <c r="J45" s="42">
        <f t="shared" si="18"/>
        <v>5362700</v>
      </c>
      <c r="K45" s="42">
        <f t="shared" si="18"/>
        <v>73485900</v>
      </c>
      <c r="L45" s="42">
        <f t="shared" si="18"/>
        <v>24830100</v>
      </c>
      <c r="M45" s="42">
        <f t="shared" si="18"/>
        <v>5362700</v>
      </c>
      <c r="N45" s="42">
        <f t="shared" si="18"/>
        <v>73485900</v>
      </c>
      <c r="O45" s="42">
        <f t="shared" si="18"/>
        <v>0</v>
      </c>
      <c r="P45" s="43">
        <f>N45/I45*100</f>
        <v>74.744599047967768</v>
      </c>
      <c r="Q45" s="42">
        <f t="shared" si="18"/>
        <v>5362700</v>
      </c>
      <c r="R45" s="42">
        <f t="shared" si="18"/>
        <v>73485900</v>
      </c>
      <c r="S45" s="42">
        <f t="shared" si="18"/>
        <v>0</v>
      </c>
      <c r="T45" s="43">
        <f>R45/I45*100</f>
        <v>74.744599047967768</v>
      </c>
      <c r="U45" s="42">
        <f t="shared" si="18"/>
        <v>5362700</v>
      </c>
      <c r="V45" s="42">
        <f t="shared" si="18"/>
        <v>73485900</v>
      </c>
      <c r="W45" s="42">
        <f t="shared" si="18"/>
        <v>0</v>
      </c>
      <c r="X45" s="14"/>
      <c r="Y45" s="14"/>
      <c r="Z45" s="14"/>
      <c r="AA45" s="14"/>
      <c r="AB45" s="14"/>
    </row>
    <row r="46" spans="2:28" x14ac:dyDescent="0.25">
      <c r="B46" s="57" t="s">
        <v>60</v>
      </c>
      <c r="C46" s="32" t="s">
        <v>61</v>
      </c>
      <c r="D46" s="40">
        <v>98316000</v>
      </c>
      <c r="E46" s="40">
        <v>0</v>
      </c>
      <c r="F46" s="40">
        <v>0</v>
      </c>
      <c r="G46" s="40">
        <v>98316000</v>
      </c>
      <c r="H46" s="40">
        <v>0</v>
      </c>
      <c r="I46" s="40">
        <v>98316000</v>
      </c>
      <c r="J46" s="40">
        <v>5362700</v>
      </c>
      <c r="K46" s="40">
        <v>73485900</v>
      </c>
      <c r="L46" s="40">
        <v>24830100</v>
      </c>
      <c r="M46" s="40">
        <v>5362700</v>
      </c>
      <c r="N46" s="40">
        <v>73485900</v>
      </c>
      <c r="O46" s="40">
        <v>0</v>
      </c>
      <c r="P46" s="41">
        <v>74.744600000000005</v>
      </c>
      <c r="Q46" s="40">
        <v>5362700</v>
      </c>
      <c r="R46" s="40">
        <v>73485900</v>
      </c>
      <c r="S46" s="40">
        <v>0</v>
      </c>
      <c r="T46" s="41">
        <v>74.744600000000005</v>
      </c>
      <c r="U46" s="40">
        <v>5362700</v>
      </c>
      <c r="V46" s="40">
        <v>73485900</v>
      </c>
      <c r="W46" s="40">
        <v>0</v>
      </c>
    </row>
    <row r="47" spans="2:28" s="15" customFormat="1" x14ac:dyDescent="0.25">
      <c r="B47" s="56" t="s">
        <v>202</v>
      </c>
      <c r="C47" s="37" t="s">
        <v>203</v>
      </c>
      <c r="D47" s="42">
        <f>+D48</f>
        <v>69644000</v>
      </c>
      <c r="E47" s="42">
        <f t="shared" ref="E47:W47" si="19">+E48</f>
        <v>0</v>
      </c>
      <c r="F47" s="42">
        <f t="shared" si="19"/>
        <v>0</v>
      </c>
      <c r="G47" s="42">
        <f t="shared" si="19"/>
        <v>69644000</v>
      </c>
      <c r="H47" s="42">
        <f t="shared" si="19"/>
        <v>0</v>
      </c>
      <c r="I47" s="42">
        <f t="shared" si="19"/>
        <v>69644000</v>
      </c>
      <c r="J47" s="42">
        <f t="shared" si="19"/>
        <v>3575600</v>
      </c>
      <c r="K47" s="42">
        <f t="shared" si="19"/>
        <v>48998400</v>
      </c>
      <c r="L47" s="42">
        <f t="shared" si="19"/>
        <v>20645600</v>
      </c>
      <c r="M47" s="42">
        <f t="shared" si="19"/>
        <v>3575600</v>
      </c>
      <c r="N47" s="42">
        <f t="shared" si="19"/>
        <v>48998400</v>
      </c>
      <c r="O47" s="42">
        <f t="shared" si="19"/>
        <v>0</v>
      </c>
      <c r="P47" s="43">
        <f>N47/I47*100</f>
        <v>70.35552237091494</v>
      </c>
      <c r="Q47" s="42">
        <f t="shared" si="19"/>
        <v>3575600</v>
      </c>
      <c r="R47" s="42">
        <f t="shared" si="19"/>
        <v>48998400</v>
      </c>
      <c r="S47" s="42">
        <f t="shared" si="19"/>
        <v>0</v>
      </c>
      <c r="T47" s="43">
        <f>R47/I47*100</f>
        <v>70.35552237091494</v>
      </c>
      <c r="U47" s="42">
        <f t="shared" si="19"/>
        <v>3575600</v>
      </c>
      <c r="V47" s="42">
        <f t="shared" si="19"/>
        <v>48998400</v>
      </c>
      <c r="W47" s="42">
        <f t="shared" si="19"/>
        <v>0</v>
      </c>
      <c r="X47" s="14"/>
      <c r="Y47" s="14"/>
      <c r="Z47" s="14"/>
      <c r="AA47" s="14"/>
      <c r="AB47" s="14"/>
    </row>
    <row r="48" spans="2:28" x14ac:dyDescent="0.25">
      <c r="B48" s="57" t="s">
        <v>62</v>
      </c>
      <c r="C48" s="32" t="s">
        <v>63</v>
      </c>
      <c r="D48" s="40">
        <v>69644000</v>
      </c>
      <c r="E48" s="40">
        <v>0</v>
      </c>
      <c r="F48" s="40">
        <v>0</v>
      </c>
      <c r="G48" s="40">
        <v>69644000</v>
      </c>
      <c r="H48" s="40">
        <v>0</v>
      </c>
      <c r="I48" s="40">
        <v>69644000</v>
      </c>
      <c r="J48" s="40">
        <v>3575600</v>
      </c>
      <c r="K48" s="40">
        <v>48998400</v>
      </c>
      <c r="L48" s="40">
        <v>20645600</v>
      </c>
      <c r="M48" s="40">
        <v>3575600</v>
      </c>
      <c r="N48" s="40">
        <v>48998400</v>
      </c>
      <c r="O48" s="40">
        <v>0</v>
      </c>
      <c r="P48" s="41">
        <v>70.355500000000006</v>
      </c>
      <c r="Q48" s="40">
        <v>3575600</v>
      </c>
      <c r="R48" s="40">
        <v>48998400</v>
      </c>
      <c r="S48" s="40">
        <v>0</v>
      </c>
      <c r="T48" s="41">
        <v>70.355500000000006</v>
      </c>
      <c r="U48" s="40">
        <v>3575600</v>
      </c>
      <c r="V48" s="40">
        <v>48998400</v>
      </c>
      <c r="W48" s="40">
        <v>0</v>
      </c>
    </row>
    <row r="49" spans="1:28" s="15" customFormat="1" ht="30" x14ac:dyDescent="0.25">
      <c r="B49" s="56" t="s">
        <v>204</v>
      </c>
      <c r="C49" s="37" t="s">
        <v>205</v>
      </c>
      <c r="D49" s="42">
        <f>+D50+D51+D52</f>
        <v>29230000</v>
      </c>
      <c r="E49" s="42">
        <f t="shared" ref="E49:W49" si="20">+E50+E51+E52</f>
        <v>0</v>
      </c>
      <c r="F49" s="42">
        <f t="shared" si="20"/>
        <v>63087544</v>
      </c>
      <c r="G49" s="42">
        <f t="shared" si="20"/>
        <v>92317544</v>
      </c>
      <c r="H49" s="42">
        <f t="shared" si="20"/>
        <v>0</v>
      </c>
      <c r="I49" s="42">
        <f t="shared" si="20"/>
        <v>92317544</v>
      </c>
      <c r="J49" s="42">
        <f t="shared" si="20"/>
        <v>284395</v>
      </c>
      <c r="K49" s="42">
        <f t="shared" si="20"/>
        <v>86804635</v>
      </c>
      <c r="L49" s="42">
        <f t="shared" si="20"/>
        <v>5512909</v>
      </c>
      <c r="M49" s="42">
        <f t="shared" si="20"/>
        <v>2671336</v>
      </c>
      <c r="N49" s="42">
        <f t="shared" si="20"/>
        <v>86804635</v>
      </c>
      <c r="O49" s="42">
        <f t="shared" si="20"/>
        <v>0</v>
      </c>
      <c r="P49" s="43">
        <f>N49/I49*100</f>
        <v>94.028319254247066</v>
      </c>
      <c r="Q49" s="42">
        <f t="shared" si="20"/>
        <v>2671336</v>
      </c>
      <c r="R49" s="42">
        <f t="shared" si="20"/>
        <v>86804635</v>
      </c>
      <c r="S49" s="42">
        <f t="shared" si="20"/>
        <v>0</v>
      </c>
      <c r="T49" s="43">
        <f>R49/I49*100</f>
        <v>94.028319254247066</v>
      </c>
      <c r="U49" s="42">
        <f t="shared" si="20"/>
        <v>2671336</v>
      </c>
      <c r="V49" s="42">
        <f t="shared" si="20"/>
        <v>86804635</v>
      </c>
      <c r="W49" s="42">
        <f t="shared" si="20"/>
        <v>0</v>
      </c>
      <c r="X49" s="14"/>
      <c r="Y49" s="14"/>
      <c r="Z49" s="14"/>
      <c r="AA49" s="14"/>
      <c r="AB49" s="14"/>
    </row>
    <row r="50" spans="1:28" x14ac:dyDescent="0.25">
      <c r="B50" s="57">
        <v>13101010301</v>
      </c>
      <c r="C50" s="11" t="s">
        <v>64</v>
      </c>
      <c r="D50" s="40">
        <v>0</v>
      </c>
      <c r="E50" s="40">
        <v>0</v>
      </c>
      <c r="F50" s="40">
        <v>70648358</v>
      </c>
      <c r="G50" s="40">
        <v>70648358</v>
      </c>
      <c r="H50" s="40">
        <v>0</v>
      </c>
      <c r="I50" s="40">
        <v>70648358</v>
      </c>
      <c r="J50" s="40">
        <v>0</v>
      </c>
      <c r="K50" s="40">
        <v>69537379</v>
      </c>
      <c r="L50" s="40">
        <v>1110979</v>
      </c>
      <c r="M50" s="40">
        <v>2202403</v>
      </c>
      <c r="N50" s="40">
        <v>69537379</v>
      </c>
      <c r="O50" s="40">
        <v>0</v>
      </c>
      <c r="P50" s="41">
        <v>98.427499999999995</v>
      </c>
      <c r="Q50" s="40">
        <v>2202403</v>
      </c>
      <c r="R50" s="40">
        <v>69537379</v>
      </c>
      <c r="S50" s="40">
        <v>0</v>
      </c>
      <c r="T50" s="41">
        <v>98.427499999999995</v>
      </c>
      <c r="U50" s="40">
        <v>2202403</v>
      </c>
      <c r="V50" s="40">
        <v>69537379</v>
      </c>
      <c r="W50" s="40">
        <v>0</v>
      </c>
    </row>
    <row r="51" spans="1:28" x14ac:dyDescent="0.25">
      <c r="B51" s="57" t="s">
        <v>65</v>
      </c>
      <c r="C51" s="32" t="s">
        <v>66</v>
      </c>
      <c r="D51" s="40">
        <v>14230000</v>
      </c>
      <c r="E51" s="40">
        <v>0</v>
      </c>
      <c r="F51" s="40">
        <v>-3708312</v>
      </c>
      <c r="G51" s="40">
        <v>10521688</v>
      </c>
      <c r="H51" s="40">
        <v>0</v>
      </c>
      <c r="I51" s="40">
        <v>10521688</v>
      </c>
      <c r="J51" s="40">
        <v>284395</v>
      </c>
      <c r="K51" s="40">
        <v>6190314</v>
      </c>
      <c r="L51" s="40">
        <v>4331374</v>
      </c>
      <c r="M51" s="40">
        <v>468933</v>
      </c>
      <c r="N51" s="40">
        <v>6190314</v>
      </c>
      <c r="O51" s="40">
        <v>0</v>
      </c>
      <c r="P51" s="41">
        <v>58.833799999999997</v>
      </c>
      <c r="Q51" s="40">
        <v>468933</v>
      </c>
      <c r="R51" s="40">
        <v>6190314</v>
      </c>
      <c r="S51" s="40">
        <v>0</v>
      </c>
      <c r="T51" s="41">
        <v>58.833799999999997</v>
      </c>
      <c r="U51" s="40">
        <v>468933</v>
      </c>
      <c r="V51" s="40">
        <v>6190314</v>
      </c>
      <c r="W51" s="40">
        <v>0</v>
      </c>
    </row>
    <row r="52" spans="1:28" ht="24" x14ac:dyDescent="0.25">
      <c r="B52" s="57" t="s">
        <v>67</v>
      </c>
      <c r="C52" s="32" t="s">
        <v>68</v>
      </c>
      <c r="D52" s="40">
        <v>15000000</v>
      </c>
      <c r="E52" s="40">
        <v>0</v>
      </c>
      <c r="F52" s="40">
        <v>-3852502</v>
      </c>
      <c r="G52" s="40">
        <v>11147498</v>
      </c>
      <c r="H52" s="40">
        <v>0</v>
      </c>
      <c r="I52" s="40">
        <v>11147498</v>
      </c>
      <c r="J52" s="40">
        <v>0</v>
      </c>
      <c r="K52" s="40">
        <v>11076942</v>
      </c>
      <c r="L52" s="40">
        <v>70556</v>
      </c>
      <c r="M52" s="40">
        <v>0</v>
      </c>
      <c r="N52" s="40">
        <v>11076942</v>
      </c>
      <c r="O52" s="40">
        <v>0</v>
      </c>
      <c r="P52" s="41">
        <v>99.367099999999994</v>
      </c>
      <c r="Q52" s="40">
        <v>0</v>
      </c>
      <c r="R52" s="40">
        <v>11076942</v>
      </c>
      <c r="S52" s="40">
        <v>0</v>
      </c>
      <c r="T52" s="41">
        <v>99.367099999999994</v>
      </c>
      <c r="U52" s="40">
        <v>0</v>
      </c>
      <c r="V52" s="40">
        <v>11076942</v>
      </c>
      <c r="W52" s="40">
        <v>0</v>
      </c>
    </row>
    <row r="53" spans="1:28" s="13" customFormat="1" x14ac:dyDescent="0.25">
      <c r="A53" s="13" t="s">
        <v>297</v>
      </c>
      <c r="B53" s="55" t="s">
        <v>206</v>
      </c>
      <c r="C53" s="44" t="s">
        <v>207</v>
      </c>
      <c r="D53" s="38">
        <f>+D54+D59</f>
        <v>1140000000</v>
      </c>
      <c r="E53" s="38">
        <f t="shared" ref="E53:W53" si="21">+E54+E59</f>
        <v>0</v>
      </c>
      <c r="F53" s="38">
        <f t="shared" si="21"/>
        <v>-21618000</v>
      </c>
      <c r="G53" s="38">
        <f t="shared" si="21"/>
        <v>1118382000</v>
      </c>
      <c r="H53" s="38">
        <f t="shared" si="21"/>
        <v>0</v>
      </c>
      <c r="I53" s="38">
        <f t="shared" si="21"/>
        <v>1118382000</v>
      </c>
      <c r="J53" s="38">
        <f t="shared" si="21"/>
        <v>195448996</v>
      </c>
      <c r="K53" s="38">
        <f t="shared" si="21"/>
        <v>1072125754</v>
      </c>
      <c r="L53" s="38">
        <f t="shared" si="21"/>
        <v>46256246</v>
      </c>
      <c r="M53" s="38">
        <f t="shared" si="21"/>
        <v>72978973</v>
      </c>
      <c r="N53" s="38">
        <f t="shared" si="21"/>
        <v>801930995</v>
      </c>
      <c r="O53" s="38">
        <f t="shared" si="21"/>
        <v>270194759</v>
      </c>
      <c r="P53" s="39">
        <f t="shared" ref="P53:P56" si="22">N53/I53*100</f>
        <v>71.704569190133611</v>
      </c>
      <c r="Q53" s="38">
        <f t="shared" si="21"/>
        <v>41242457</v>
      </c>
      <c r="R53" s="38">
        <f t="shared" si="21"/>
        <v>539706910</v>
      </c>
      <c r="S53" s="38">
        <f t="shared" si="21"/>
        <v>262224085</v>
      </c>
      <c r="T53" s="39">
        <f t="shared" ref="T53:T56" si="23">R53/I53*100</f>
        <v>48.257832297014794</v>
      </c>
      <c r="U53" s="38">
        <f t="shared" si="21"/>
        <v>41242457</v>
      </c>
      <c r="V53" s="38">
        <f t="shared" si="21"/>
        <v>539706910</v>
      </c>
      <c r="W53" s="38">
        <f t="shared" si="21"/>
        <v>0</v>
      </c>
      <c r="X53" s="12"/>
      <c r="Y53" s="12"/>
      <c r="Z53" s="12"/>
      <c r="AA53" s="12"/>
      <c r="AB53" s="12"/>
    </row>
    <row r="54" spans="1:28" s="15" customFormat="1" x14ac:dyDescent="0.25">
      <c r="B54" s="56" t="s">
        <v>208</v>
      </c>
      <c r="C54" s="37" t="s">
        <v>209</v>
      </c>
      <c r="D54" s="42">
        <f>+D55</f>
        <v>11249000</v>
      </c>
      <c r="E54" s="42">
        <f t="shared" ref="E54:W55" si="24">+E55</f>
        <v>1000000</v>
      </c>
      <c r="F54" s="42">
        <f t="shared" si="24"/>
        <v>842000</v>
      </c>
      <c r="G54" s="42">
        <f t="shared" si="24"/>
        <v>12091000</v>
      </c>
      <c r="H54" s="42">
        <f t="shared" si="24"/>
        <v>0</v>
      </c>
      <c r="I54" s="42">
        <f t="shared" si="24"/>
        <v>12091000</v>
      </c>
      <c r="J54" s="42">
        <f t="shared" si="24"/>
        <v>1000000</v>
      </c>
      <c r="K54" s="42">
        <f t="shared" si="24"/>
        <v>11830000</v>
      </c>
      <c r="L54" s="42">
        <f t="shared" si="24"/>
        <v>261000</v>
      </c>
      <c r="M54" s="42">
        <f t="shared" si="24"/>
        <v>6830000</v>
      </c>
      <c r="N54" s="42">
        <f t="shared" si="24"/>
        <v>10130000</v>
      </c>
      <c r="O54" s="42">
        <f t="shared" si="24"/>
        <v>1700000</v>
      </c>
      <c r="P54" s="43">
        <f t="shared" si="22"/>
        <v>83.781324952443967</v>
      </c>
      <c r="Q54" s="42">
        <f t="shared" si="24"/>
        <v>0</v>
      </c>
      <c r="R54" s="42">
        <f t="shared" si="24"/>
        <v>3173021</v>
      </c>
      <c r="S54" s="42">
        <f t="shared" si="24"/>
        <v>6956979</v>
      </c>
      <c r="T54" s="43">
        <f t="shared" si="23"/>
        <v>26.242833512529977</v>
      </c>
      <c r="U54" s="42">
        <f t="shared" si="24"/>
        <v>0</v>
      </c>
      <c r="V54" s="42">
        <f t="shared" si="24"/>
        <v>3173021</v>
      </c>
      <c r="W54" s="42">
        <f t="shared" si="24"/>
        <v>0</v>
      </c>
      <c r="X54" s="14"/>
      <c r="Y54" s="14"/>
      <c r="Z54" s="14"/>
      <c r="AA54" s="14"/>
      <c r="AB54" s="14"/>
    </row>
    <row r="55" spans="1:28" s="15" customFormat="1" x14ac:dyDescent="0.25">
      <c r="B55" s="56" t="s">
        <v>210</v>
      </c>
      <c r="C55" s="37" t="s">
        <v>211</v>
      </c>
      <c r="D55" s="42">
        <f>+D56</f>
        <v>11249000</v>
      </c>
      <c r="E55" s="42">
        <f t="shared" si="24"/>
        <v>1000000</v>
      </c>
      <c r="F55" s="42">
        <f t="shared" si="24"/>
        <v>842000</v>
      </c>
      <c r="G55" s="42">
        <f t="shared" si="24"/>
        <v>12091000</v>
      </c>
      <c r="H55" s="42">
        <f t="shared" si="24"/>
        <v>0</v>
      </c>
      <c r="I55" s="42">
        <f t="shared" si="24"/>
        <v>12091000</v>
      </c>
      <c r="J55" s="42">
        <f t="shared" si="24"/>
        <v>1000000</v>
      </c>
      <c r="K55" s="42">
        <f t="shared" si="24"/>
        <v>11830000</v>
      </c>
      <c r="L55" s="42">
        <f t="shared" si="24"/>
        <v>261000</v>
      </c>
      <c r="M55" s="42">
        <f t="shared" si="24"/>
        <v>6830000</v>
      </c>
      <c r="N55" s="42">
        <f t="shared" si="24"/>
        <v>10130000</v>
      </c>
      <c r="O55" s="42">
        <f t="shared" si="24"/>
        <v>1700000</v>
      </c>
      <c r="P55" s="43">
        <f t="shared" si="22"/>
        <v>83.781324952443967</v>
      </c>
      <c r="Q55" s="42">
        <f t="shared" si="24"/>
        <v>0</v>
      </c>
      <c r="R55" s="42">
        <f t="shared" si="24"/>
        <v>3173021</v>
      </c>
      <c r="S55" s="42">
        <f t="shared" si="24"/>
        <v>6956979</v>
      </c>
      <c r="T55" s="43">
        <f t="shared" si="23"/>
        <v>26.242833512529977</v>
      </c>
      <c r="U55" s="42">
        <f t="shared" si="24"/>
        <v>0</v>
      </c>
      <c r="V55" s="42">
        <f t="shared" si="24"/>
        <v>3173021</v>
      </c>
      <c r="W55" s="42">
        <f t="shared" si="24"/>
        <v>0</v>
      </c>
      <c r="X55" s="14"/>
      <c r="Y55" s="14"/>
      <c r="Z55" s="14"/>
      <c r="AA55" s="14"/>
      <c r="AB55" s="14"/>
    </row>
    <row r="56" spans="1:28" s="15" customFormat="1" x14ac:dyDescent="0.25">
      <c r="B56" s="56" t="s">
        <v>212</v>
      </c>
      <c r="C56" s="37" t="s">
        <v>213</v>
      </c>
      <c r="D56" s="42">
        <f>+D57+D58</f>
        <v>11249000</v>
      </c>
      <c r="E56" s="42">
        <f t="shared" ref="E56:O56" si="25">+E57+E58</f>
        <v>1000000</v>
      </c>
      <c r="F56" s="42">
        <f t="shared" si="25"/>
        <v>842000</v>
      </c>
      <c r="G56" s="42">
        <f t="shared" si="25"/>
        <v>12091000</v>
      </c>
      <c r="H56" s="42">
        <f t="shared" si="25"/>
        <v>0</v>
      </c>
      <c r="I56" s="42">
        <f t="shared" si="25"/>
        <v>12091000</v>
      </c>
      <c r="J56" s="42">
        <f t="shared" si="25"/>
        <v>1000000</v>
      </c>
      <c r="K56" s="42">
        <f t="shared" si="25"/>
        <v>11830000</v>
      </c>
      <c r="L56" s="42">
        <f t="shared" si="25"/>
        <v>261000</v>
      </c>
      <c r="M56" s="42">
        <f t="shared" si="25"/>
        <v>6830000</v>
      </c>
      <c r="N56" s="42">
        <f t="shared" si="25"/>
        <v>10130000</v>
      </c>
      <c r="O56" s="42">
        <f t="shared" si="25"/>
        <v>1700000</v>
      </c>
      <c r="P56" s="43">
        <f t="shared" si="22"/>
        <v>83.781324952443967</v>
      </c>
      <c r="Q56" s="42">
        <f t="shared" ref="Q56" si="26">+Q57+Q58</f>
        <v>0</v>
      </c>
      <c r="R56" s="42">
        <f t="shared" ref="R56" si="27">+R57+R58</f>
        <v>3173021</v>
      </c>
      <c r="S56" s="42">
        <f t="shared" ref="S56" si="28">+S57+S58</f>
        <v>6956979</v>
      </c>
      <c r="T56" s="43">
        <f t="shared" si="23"/>
        <v>26.242833512529977</v>
      </c>
      <c r="U56" s="42">
        <f t="shared" ref="U56" si="29">+U57+U58</f>
        <v>0</v>
      </c>
      <c r="V56" s="42">
        <f t="shared" ref="V56" si="30">+V57+V58</f>
        <v>3173021</v>
      </c>
      <c r="W56" s="42">
        <f t="shared" ref="W56" si="31">+W57+W58</f>
        <v>0</v>
      </c>
      <c r="X56" s="14"/>
      <c r="Y56" s="14"/>
      <c r="Z56" s="14"/>
      <c r="AA56" s="14"/>
      <c r="AB56" s="14"/>
    </row>
    <row r="57" spans="1:28" x14ac:dyDescent="0.25">
      <c r="A57" s="15"/>
      <c r="B57" s="57" t="s">
        <v>69</v>
      </c>
      <c r="C57" s="32" t="s">
        <v>70</v>
      </c>
      <c r="D57" s="40">
        <v>11249000</v>
      </c>
      <c r="E57" s="40">
        <v>0</v>
      </c>
      <c r="F57" s="40">
        <v>-158000</v>
      </c>
      <c r="G57" s="40">
        <v>11091000</v>
      </c>
      <c r="H57" s="40">
        <v>0</v>
      </c>
      <c r="I57" s="40">
        <v>11091000</v>
      </c>
      <c r="J57" s="40">
        <v>0</v>
      </c>
      <c r="K57" s="40">
        <v>10830000</v>
      </c>
      <c r="L57" s="40">
        <v>261000</v>
      </c>
      <c r="M57" s="40">
        <v>6830000</v>
      </c>
      <c r="N57" s="40">
        <v>10130000</v>
      </c>
      <c r="O57" s="40">
        <v>700000</v>
      </c>
      <c r="P57" s="41">
        <v>91.335300000000004</v>
      </c>
      <c r="Q57" s="40">
        <v>0</v>
      </c>
      <c r="R57" s="40">
        <v>3173021</v>
      </c>
      <c r="S57" s="40">
        <v>6956979</v>
      </c>
      <c r="T57" s="41">
        <v>28.609000000000002</v>
      </c>
      <c r="U57" s="40">
        <v>0</v>
      </c>
      <c r="V57" s="40">
        <v>3173021</v>
      </c>
      <c r="W57" s="40">
        <v>0</v>
      </c>
    </row>
    <row r="58" spans="1:28" ht="24" x14ac:dyDescent="0.25">
      <c r="A58" s="15"/>
      <c r="B58" s="57" t="s">
        <v>300</v>
      </c>
      <c r="C58" s="32" t="s">
        <v>301</v>
      </c>
      <c r="D58" s="40">
        <v>0</v>
      </c>
      <c r="E58" s="40">
        <v>1000000</v>
      </c>
      <c r="F58" s="40">
        <v>1000000</v>
      </c>
      <c r="G58" s="40">
        <v>1000000</v>
      </c>
      <c r="H58" s="40">
        <v>0</v>
      </c>
      <c r="I58" s="40">
        <v>1000000</v>
      </c>
      <c r="J58" s="40">
        <v>1000000</v>
      </c>
      <c r="K58" s="40">
        <v>1000000</v>
      </c>
      <c r="L58" s="40">
        <v>0</v>
      </c>
      <c r="M58" s="40">
        <v>0</v>
      </c>
      <c r="N58" s="40">
        <v>0</v>
      </c>
      <c r="O58" s="40">
        <v>1000000</v>
      </c>
      <c r="P58" s="41">
        <v>0</v>
      </c>
      <c r="Q58" s="40">
        <v>0</v>
      </c>
      <c r="R58" s="40">
        <v>0</v>
      </c>
      <c r="S58" s="40">
        <v>0</v>
      </c>
      <c r="T58" s="41">
        <v>0</v>
      </c>
      <c r="U58" s="40">
        <v>0</v>
      </c>
      <c r="V58" s="40">
        <v>0</v>
      </c>
      <c r="W58" s="40">
        <v>0</v>
      </c>
    </row>
    <row r="59" spans="1:28" s="17" customFormat="1" ht="30" x14ac:dyDescent="0.25">
      <c r="B59" s="58" t="s">
        <v>214</v>
      </c>
      <c r="C59" s="45" t="s">
        <v>215</v>
      </c>
      <c r="D59" s="46">
        <f>+D60+D74</f>
        <v>1128751000</v>
      </c>
      <c r="E59" s="46">
        <f t="shared" ref="E59:W59" si="32">+E60+E74</f>
        <v>-1000000</v>
      </c>
      <c r="F59" s="46">
        <f t="shared" si="32"/>
        <v>-22460000</v>
      </c>
      <c r="G59" s="46">
        <f t="shared" si="32"/>
        <v>1106291000</v>
      </c>
      <c r="H59" s="46">
        <f t="shared" si="32"/>
        <v>0</v>
      </c>
      <c r="I59" s="46">
        <f t="shared" si="32"/>
        <v>1106291000</v>
      </c>
      <c r="J59" s="46">
        <f t="shared" si="32"/>
        <v>194448996</v>
      </c>
      <c r="K59" s="46">
        <f t="shared" si="32"/>
        <v>1060295754</v>
      </c>
      <c r="L59" s="46">
        <f t="shared" si="32"/>
        <v>45995246</v>
      </c>
      <c r="M59" s="46">
        <f t="shared" si="32"/>
        <v>66148973</v>
      </c>
      <c r="N59" s="46">
        <f t="shared" si="32"/>
        <v>791800995</v>
      </c>
      <c r="O59" s="46">
        <f t="shared" si="32"/>
        <v>268494759</v>
      </c>
      <c r="P59" s="43">
        <f t="shared" ref="P59:P61" si="33">N59/I59*100</f>
        <v>71.572578553020861</v>
      </c>
      <c r="Q59" s="46">
        <f t="shared" si="32"/>
        <v>41242457</v>
      </c>
      <c r="R59" s="46">
        <f t="shared" si="32"/>
        <v>536533889</v>
      </c>
      <c r="S59" s="46">
        <f t="shared" si="32"/>
        <v>255267106</v>
      </c>
      <c r="T59" s="43">
        <f t="shared" ref="T59:T61" si="34">R59/I59*100</f>
        <v>48.498441097324303</v>
      </c>
      <c r="U59" s="46">
        <f t="shared" si="32"/>
        <v>41242457</v>
      </c>
      <c r="V59" s="46">
        <f t="shared" si="32"/>
        <v>536533889</v>
      </c>
      <c r="W59" s="46">
        <f t="shared" si="32"/>
        <v>0</v>
      </c>
      <c r="X59" s="16"/>
      <c r="Y59" s="16"/>
      <c r="Z59" s="16"/>
      <c r="AA59" s="16"/>
      <c r="AB59" s="16"/>
    </row>
    <row r="60" spans="1:28" s="17" customFormat="1" x14ac:dyDescent="0.25">
      <c r="B60" s="58" t="s">
        <v>216</v>
      </c>
      <c r="C60" s="45" t="s">
        <v>217</v>
      </c>
      <c r="D60" s="46">
        <f>+D61+D64+D72</f>
        <v>51837000</v>
      </c>
      <c r="E60" s="46">
        <f t="shared" ref="E60:W60" si="35">+E61+E64+E72</f>
        <v>-18410029</v>
      </c>
      <c r="F60" s="46">
        <f t="shared" si="35"/>
        <v>-11436829</v>
      </c>
      <c r="G60" s="46">
        <f t="shared" si="35"/>
        <v>40400171</v>
      </c>
      <c r="H60" s="46">
        <f t="shared" si="35"/>
        <v>0</v>
      </c>
      <c r="I60" s="46">
        <f t="shared" si="35"/>
        <v>40400171</v>
      </c>
      <c r="J60" s="46">
        <f t="shared" si="35"/>
        <v>0</v>
      </c>
      <c r="K60" s="46">
        <f t="shared" si="35"/>
        <v>34252771</v>
      </c>
      <c r="L60" s="46">
        <f t="shared" si="35"/>
        <v>6147400</v>
      </c>
      <c r="M60" s="46">
        <f t="shared" si="35"/>
        <v>19856000</v>
      </c>
      <c r="N60" s="46">
        <f t="shared" si="35"/>
        <v>33285561</v>
      </c>
      <c r="O60" s="46">
        <f t="shared" si="35"/>
        <v>967210</v>
      </c>
      <c r="P60" s="43">
        <f t="shared" si="33"/>
        <v>82.389653746762605</v>
      </c>
      <c r="Q60" s="46">
        <f t="shared" si="35"/>
        <v>401441</v>
      </c>
      <c r="R60" s="46">
        <f t="shared" si="35"/>
        <v>5782095</v>
      </c>
      <c r="S60" s="46">
        <f t="shared" si="35"/>
        <v>27503466</v>
      </c>
      <c r="T60" s="43">
        <f t="shared" si="34"/>
        <v>14.312055758377854</v>
      </c>
      <c r="U60" s="46">
        <f t="shared" si="35"/>
        <v>401441</v>
      </c>
      <c r="V60" s="46">
        <f t="shared" si="35"/>
        <v>5782095</v>
      </c>
      <c r="W60" s="46">
        <f t="shared" si="35"/>
        <v>0</v>
      </c>
      <c r="X60" s="16"/>
      <c r="Y60" s="16"/>
      <c r="Z60" s="16"/>
      <c r="AA60" s="16"/>
      <c r="AB60" s="16"/>
    </row>
    <row r="61" spans="1:28" s="15" customFormat="1" ht="45" x14ac:dyDescent="0.25">
      <c r="B61" s="56" t="s">
        <v>218</v>
      </c>
      <c r="C61" s="37" t="s">
        <v>219</v>
      </c>
      <c r="D61" s="42">
        <f>+D62+D63</f>
        <v>11608000</v>
      </c>
      <c r="E61" s="42">
        <f t="shared" ref="E61:W61" si="36">+E62+E63</f>
        <v>-6544229</v>
      </c>
      <c r="F61" s="42">
        <f t="shared" si="36"/>
        <v>-6544229</v>
      </c>
      <c r="G61" s="42">
        <f t="shared" si="36"/>
        <v>5063771</v>
      </c>
      <c r="H61" s="42">
        <f t="shared" si="36"/>
        <v>0</v>
      </c>
      <c r="I61" s="42">
        <f t="shared" si="36"/>
        <v>5063771</v>
      </c>
      <c r="J61" s="42">
        <f t="shared" si="36"/>
        <v>0</v>
      </c>
      <c r="K61" s="42">
        <f t="shared" si="36"/>
        <v>4843771</v>
      </c>
      <c r="L61" s="42">
        <f t="shared" si="36"/>
        <v>220000</v>
      </c>
      <c r="M61" s="42">
        <f t="shared" si="36"/>
        <v>0</v>
      </c>
      <c r="N61" s="42">
        <f t="shared" si="36"/>
        <v>4443771</v>
      </c>
      <c r="O61" s="42">
        <f t="shared" si="36"/>
        <v>400000</v>
      </c>
      <c r="P61" s="43">
        <f t="shared" si="33"/>
        <v>87.756160379290449</v>
      </c>
      <c r="Q61" s="42">
        <f t="shared" si="36"/>
        <v>401441</v>
      </c>
      <c r="R61" s="42">
        <f t="shared" si="36"/>
        <v>1325728</v>
      </c>
      <c r="S61" s="42">
        <f t="shared" si="36"/>
        <v>3118043</v>
      </c>
      <c r="T61" s="43">
        <f t="shared" si="34"/>
        <v>26.180646794651651</v>
      </c>
      <c r="U61" s="42">
        <f t="shared" si="36"/>
        <v>401441</v>
      </c>
      <c r="V61" s="42">
        <f t="shared" si="36"/>
        <v>1325728</v>
      </c>
      <c r="W61" s="42">
        <f t="shared" si="36"/>
        <v>0</v>
      </c>
      <c r="X61" s="14"/>
      <c r="Y61" s="14"/>
      <c r="Z61" s="14"/>
      <c r="AA61" s="14"/>
      <c r="AB61" s="14"/>
    </row>
    <row r="62" spans="1:28" ht="36" x14ac:dyDescent="0.25">
      <c r="A62" s="15"/>
      <c r="B62" s="57" t="s">
        <v>71</v>
      </c>
      <c r="C62" s="32" t="s">
        <v>72</v>
      </c>
      <c r="D62" s="40">
        <v>8608000</v>
      </c>
      <c r="E62" s="40">
        <v>-4788000</v>
      </c>
      <c r="F62" s="40">
        <v>-4788000</v>
      </c>
      <c r="G62" s="40">
        <v>3820000</v>
      </c>
      <c r="H62" s="40">
        <v>0</v>
      </c>
      <c r="I62" s="40">
        <v>3820000</v>
      </c>
      <c r="J62" s="40">
        <v>0</v>
      </c>
      <c r="K62" s="40">
        <v>3600000</v>
      </c>
      <c r="L62" s="40">
        <v>220000</v>
      </c>
      <c r="M62" s="40">
        <v>0</v>
      </c>
      <c r="N62" s="40">
        <v>3200000</v>
      </c>
      <c r="O62" s="40">
        <v>400000</v>
      </c>
      <c r="P62" s="41">
        <v>83.769599999999997</v>
      </c>
      <c r="Q62" s="40">
        <v>0</v>
      </c>
      <c r="R62" s="40">
        <v>729127</v>
      </c>
      <c r="S62" s="40">
        <v>2470873</v>
      </c>
      <c r="T62" s="41">
        <v>19.0871</v>
      </c>
      <c r="U62" s="40">
        <v>0</v>
      </c>
      <c r="V62" s="40">
        <v>729127</v>
      </c>
      <c r="W62" s="40">
        <v>0</v>
      </c>
    </row>
    <row r="63" spans="1:28" x14ac:dyDescent="0.25">
      <c r="B63" s="57" t="s">
        <v>73</v>
      </c>
      <c r="C63" s="32" t="s">
        <v>74</v>
      </c>
      <c r="D63" s="40">
        <v>3000000</v>
      </c>
      <c r="E63" s="40">
        <v>-1756229</v>
      </c>
      <c r="F63" s="40">
        <v>-1756229</v>
      </c>
      <c r="G63" s="40">
        <v>1243771</v>
      </c>
      <c r="H63" s="40">
        <v>0</v>
      </c>
      <c r="I63" s="40">
        <v>1243771</v>
      </c>
      <c r="J63" s="40">
        <v>0</v>
      </c>
      <c r="K63" s="40">
        <v>1243771</v>
      </c>
      <c r="L63" s="40">
        <v>0</v>
      </c>
      <c r="M63" s="40">
        <v>0</v>
      </c>
      <c r="N63" s="40">
        <v>1243771</v>
      </c>
      <c r="O63" s="40">
        <v>0</v>
      </c>
      <c r="P63" s="41">
        <v>100</v>
      </c>
      <c r="Q63" s="40">
        <v>401441</v>
      </c>
      <c r="R63" s="40">
        <v>596601</v>
      </c>
      <c r="S63" s="40">
        <v>647170</v>
      </c>
      <c r="T63" s="41">
        <v>47.967100000000002</v>
      </c>
      <c r="U63" s="40">
        <v>401441</v>
      </c>
      <c r="V63" s="40">
        <v>596601</v>
      </c>
      <c r="W63" s="40">
        <v>0</v>
      </c>
    </row>
    <row r="64" spans="1:28" s="15" customFormat="1" ht="30" x14ac:dyDescent="0.25">
      <c r="B64" s="56" t="s">
        <v>220</v>
      </c>
      <c r="C64" s="37" t="s">
        <v>221</v>
      </c>
      <c r="D64" s="42">
        <f>SUM(D65:D71)</f>
        <v>35943000</v>
      </c>
      <c r="E64" s="42">
        <f t="shared" ref="E64:W64" si="37">SUM(E65:E71)</f>
        <v>-11865800</v>
      </c>
      <c r="F64" s="42">
        <f t="shared" si="37"/>
        <v>-4735000</v>
      </c>
      <c r="G64" s="42">
        <f t="shared" si="37"/>
        <v>31208000</v>
      </c>
      <c r="H64" s="42">
        <f t="shared" si="37"/>
        <v>0</v>
      </c>
      <c r="I64" s="42">
        <f t="shared" si="37"/>
        <v>31208000</v>
      </c>
      <c r="J64" s="42">
        <f t="shared" si="37"/>
        <v>0</v>
      </c>
      <c r="K64" s="42">
        <f t="shared" si="37"/>
        <v>25625000</v>
      </c>
      <c r="L64" s="42">
        <f t="shared" si="37"/>
        <v>5583000</v>
      </c>
      <c r="M64" s="42">
        <f t="shared" si="37"/>
        <v>17272000</v>
      </c>
      <c r="N64" s="42">
        <f t="shared" si="37"/>
        <v>25257790</v>
      </c>
      <c r="O64" s="42">
        <f t="shared" si="37"/>
        <v>367210</v>
      </c>
      <c r="P64" s="43">
        <f>N64/I64*100</f>
        <v>80.933702896693163</v>
      </c>
      <c r="Q64" s="42">
        <f t="shared" si="37"/>
        <v>0</v>
      </c>
      <c r="R64" s="42">
        <f t="shared" si="37"/>
        <v>3493024</v>
      </c>
      <c r="S64" s="42">
        <f t="shared" si="37"/>
        <v>21764766</v>
      </c>
      <c r="T64" s="43">
        <f>R64/I64*100</f>
        <v>11.192719815431941</v>
      </c>
      <c r="U64" s="42">
        <f t="shared" si="37"/>
        <v>0</v>
      </c>
      <c r="V64" s="42">
        <f t="shared" si="37"/>
        <v>3493024</v>
      </c>
      <c r="W64" s="42">
        <f t="shared" si="37"/>
        <v>0</v>
      </c>
      <c r="X64" s="14"/>
      <c r="Y64" s="14"/>
      <c r="Z64" s="14"/>
      <c r="AA64" s="14"/>
      <c r="AB64" s="14"/>
    </row>
    <row r="65" spans="1:28" ht="24" x14ac:dyDescent="0.25">
      <c r="B65" s="57" t="s">
        <v>75</v>
      </c>
      <c r="C65" s="32" t="s">
        <v>76</v>
      </c>
      <c r="D65" s="40">
        <v>205000</v>
      </c>
      <c r="E65" s="40">
        <v>0</v>
      </c>
      <c r="F65" s="40">
        <v>0</v>
      </c>
      <c r="G65" s="40">
        <v>205000</v>
      </c>
      <c r="H65" s="40">
        <v>0</v>
      </c>
      <c r="I65" s="40">
        <v>205000</v>
      </c>
      <c r="J65" s="40">
        <v>0</v>
      </c>
      <c r="K65" s="40">
        <v>200000</v>
      </c>
      <c r="L65" s="40">
        <v>5000</v>
      </c>
      <c r="M65" s="40">
        <v>0</v>
      </c>
      <c r="N65" s="40">
        <v>0</v>
      </c>
      <c r="O65" s="40">
        <v>200000</v>
      </c>
      <c r="P65" s="41">
        <v>0</v>
      </c>
      <c r="Q65" s="40">
        <v>0</v>
      </c>
      <c r="R65" s="40">
        <v>0</v>
      </c>
      <c r="S65" s="40">
        <v>0</v>
      </c>
      <c r="T65" s="41">
        <v>0</v>
      </c>
      <c r="U65" s="40">
        <v>0</v>
      </c>
      <c r="V65" s="40">
        <v>0</v>
      </c>
      <c r="W65" s="40">
        <v>0</v>
      </c>
    </row>
    <row r="66" spans="1:28" ht="24" x14ac:dyDescent="0.25">
      <c r="B66" s="57" t="s">
        <v>77</v>
      </c>
      <c r="C66" s="32" t="s">
        <v>78</v>
      </c>
      <c r="D66" s="40">
        <v>8120000</v>
      </c>
      <c r="E66" s="40">
        <v>-1300000</v>
      </c>
      <c r="F66" s="40">
        <v>-2700000</v>
      </c>
      <c r="G66" s="40">
        <v>5420000</v>
      </c>
      <c r="H66" s="40">
        <v>0</v>
      </c>
      <c r="I66" s="40">
        <v>5420000</v>
      </c>
      <c r="J66" s="40">
        <v>0</v>
      </c>
      <c r="K66" s="40">
        <v>2900000</v>
      </c>
      <c r="L66" s="40">
        <v>2520000</v>
      </c>
      <c r="M66" s="40">
        <v>0</v>
      </c>
      <c r="N66" s="40">
        <v>2734775</v>
      </c>
      <c r="O66" s="40">
        <v>165225</v>
      </c>
      <c r="P66" s="41">
        <v>50.457099999999997</v>
      </c>
      <c r="Q66" s="40">
        <v>0</v>
      </c>
      <c r="R66" s="40">
        <v>484775</v>
      </c>
      <c r="S66" s="40">
        <v>2250000</v>
      </c>
      <c r="T66" s="41">
        <v>8.9442000000000004</v>
      </c>
      <c r="U66" s="40">
        <v>0</v>
      </c>
      <c r="V66" s="40">
        <v>484775</v>
      </c>
      <c r="W66" s="40">
        <v>0</v>
      </c>
    </row>
    <row r="67" spans="1:28" ht="24" x14ac:dyDescent="0.25">
      <c r="B67" s="57" t="s">
        <v>79</v>
      </c>
      <c r="C67" s="32" t="s">
        <v>80</v>
      </c>
      <c r="D67" s="40">
        <v>1748000</v>
      </c>
      <c r="E67" s="40">
        <v>-1645000</v>
      </c>
      <c r="F67" s="40">
        <v>-1645000</v>
      </c>
      <c r="G67" s="40">
        <v>103000</v>
      </c>
      <c r="H67" s="40">
        <v>0</v>
      </c>
      <c r="I67" s="40">
        <v>103000</v>
      </c>
      <c r="J67" s="40">
        <v>0</v>
      </c>
      <c r="K67" s="40">
        <v>0</v>
      </c>
      <c r="L67" s="40">
        <v>103000</v>
      </c>
      <c r="M67" s="40">
        <v>0</v>
      </c>
      <c r="N67" s="40">
        <v>0</v>
      </c>
      <c r="O67" s="40">
        <v>0</v>
      </c>
      <c r="P67" s="41">
        <v>0</v>
      </c>
      <c r="Q67" s="40">
        <v>0</v>
      </c>
      <c r="R67" s="40">
        <v>0</v>
      </c>
      <c r="S67" s="40">
        <v>0</v>
      </c>
      <c r="T67" s="41">
        <v>0</v>
      </c>
      <c r="U67" s="40">
        <v>0</v>
      </c>
      <c r="V67" s="40">
        <v>0</v>
      </c>
      <c r="W67" s="40">
        <v>0</v>
      </c>
    </row>
    <row r="68" spans="1:28" x14ac:dyDescent="0.25">
      <c r="B68" s="57" t="s">
        <v>81</v>
      </c>
      <c r="C68" s="32" t="s">
        <v>82</v>
      </c>
      <c r="D68" s="40">
        <v>547000</v>
      </c>
      <c r="E68" s="40">
        <v>0</v>
      </c>
      <c r="F68" s="40">
        <v>0</v>
      </c>
      <c r="G68" s="40">
        <v>547000</v>
      </c>
      <c r="H68" s="40">
        <v>0</v>
      </c>
      <c r="I68" s="40">
        <v>547000</v>
      </c>
      <c r="J68" s="40">
        <v>0</v>
      </c>
      <c r="K68" s="40">
        <v>547000</v>
      </c>
      <c r="L68" s="40">
        <v>0</v>
      </c>
      <c r="M68" s="40">
        <v>0</v>
      </c>
      <c r="N68" s="40">
        <v>547000</v>
      </c>
      <c r="O68" s="40">
        <v>0</v>
      </c>
      <c r="P68" s="41">
        <v>100</v>
      </c>
      <c r="Q68" s="40">
        <v>0</v>
      </c>
      <c r="R68" s="40">
        <v>280000</v>
      </c>
      <c r="S68" s="40">
        <v>267000</v>
      </c>
      <c r="T68" s="41">
        <v>51.188299999999998</v>
      </c>
      <c r="U68" s="40">
        <v>0</v>
      </c>
      <c r="V68" s="40">
        <v>280000</v>
      </c>
      <c r="W68" s="40">
        <v>0</v>
      </c>
    </row>
    <row r="69" spans="1:28" ht="24" x14ac:dyDescent="0.25">
      <c r="B69" s="57" t="s">
        <v>83</v>
      </c>
      <c r="C69" s="32" t="s">
        <v>84</v>
      </c>
      <c r="D69" s="40">
        <v>8879000</v>
      </c>
      <c r="E69" s="40">
        <v>-1548000</v>
      </c>
      <c r="F69" s="40">
        <v>13358000</v>
      </c>
      <c r="G69" s="40">
        <v>22237000</v>
      </c>
      <c r="H69" s="40">
        <v>0</v>
      </c>
      <c r="I69" s="40">
        <v>22237000</v>
      </c>
      <c r="J69" s="40">
        <v>0</v>
      </c>
      <c r="K69" s="40">
        <v>21472000</v>
      </c>
      <c r="L69" s="40">
        <v>765000</v>
      </c>
      <c r="M69" s="40">
        <v>17272000</v>
      </c>
      <c r="N69" s="40">
        <v>21470015</v>
      </c>
      <c r="O69" s="40">
        <v>1985</v>
      </c>
      <c r="P69" s="41">
        <v>96.550899999999999</v>
      </c>
      <c r="Q69" s="40">
        <v>0</v>
      </c>
      <c r="R69" s="40">
        <v>2538249</v>
      </c>
      <c r="S69" s="40">
        <v>18931766</v>
      </c>
      <c r="T69" s="41">
        <v>11.4145</v>
      </c>
      <c r="U69" s="40">
        <v>0</v>
      </c>
      <c r="V69" s="40">
        <v>2538249</v>
      </c>
      <c r="W69" s="40">
        <v>0</v>
      </c>
    </row>
    <row r="70" spans="1:28" x14ac:dyDescent="0.25">
      <c r="B70" s="57" t="s">
        <v>85</v>
      </c>
      <c r="C70" s="32" t="s">
        <v>86</v>
      </c>
      <c r="D70" s="40">
        <v>13574000</v>
      </c>
      <c r="E70" s="40">
        <v>-7372800</v>
      </c>
      <c r="F70" s="40">
        <v>-12802400</v>
      </c>
      <c r="G70" s="40">
        <v>771600</v>
      </c>
      <c r="H70" s="40">
        <v>0</v>
      </c>
      <c r="I70" s="40">
        <v>771600</v>
      </c>
      <c r="J70" s="40">
        <v>0</v>
      </c>
      <c r="K70" s="40">
        <v>0</v>
      </c>
      <c r="L70" s="40">
        <v>771600</v>
      </c>
      <c r="M70" s="40">
        <v>0</v>
      </c>
      <c r="N70" s="40">
        <v>0</v>
      </c>
      <c r="O70" s="40">
        <v>0</v>
      </c>
      <c r="P70" s="41">
        <v>0</v>
      </c>
      <c r="Q70" s="40">
        <v>0</v>
      </c>
      <c r="R70" s="40">
        <v>0</v>
      </c>
      <c r="S70" s="40">
        <v>0</v>
      </c>
      <c r="T70" s="41">
        <v>0</v>
      </c>
      <c r="U70" s="40">
        <v>0</v>
      </c>
      <c r="V70" s="40">
        <v>0</v>
      </c>
      <c r="W70" s="40">
        <v>0</v>
      </c>
    </row>
    <row r="71" spans="1:28" x14ac:dyDescent="0.25">
      <c r="B71" s="57" t="s">
        <v>87</v>
      </c>
      <c r="C71" s="32" t="s">
        <v>88</v>
      </c>
      <c r="D71" s="40">
        <v>2870000</v>
      </c>
      <c r="E71" s="40">
        <v>0</v>
      </c>
      <c r="F71" s="40">
        <v>-945600</v>
      </c>
      <c r="G71" s="40">
        <v>1924400</v>
      </c>
      <c r="H71" s="40">
        <v>0</v>
      </c>
      <c r="I71" s="40">
        <v>1924400</v>
      </c>
      <c r="J71" s="40">
        <v>0</v>
      </c>
      <c r="K71" s="40">
        <v>506000</v>
      </c>
      <c r="L71" s="40">
        <v>1418400</v>
      </c>
      <c r="M71" s="40">
        <v>0</v>
      </c>
      <c r="N71" s="40">
        <v>506000</v>
      </c>
      <c r="O71" s="40">
        <v>0</v>
      </c>
      <c r="P71" s="41">
        <v>26.293900000000001</v>
      </c>
      <c r="Q71" s="40">
        <v>0</v>
      </c>
      <c r="R71" s="40">
        <v>190000</v>
      </c>
      <c r="S71" s="40">
        <v>316000</v>
      </c>
      <c r="T71" s="41">
        <v>9.8732000000000006</v>
      </c>
      <c r="U71" s="40">
        <v>0</v>
      </c>
      <c r="V71" s="40">
        <v>190000</v>
      </c>
      <c r="W71" s="40">
        <v>0</v>
      </c>
    </row>
    <row r="72" spans="1:28" s="15" customFormat="1" x14ac:dyDescent="0.25">
      <c r="B72" s="56" t="s">
        <v>222</v>
      </c>
      <c r="C72" s="37" t="s">
        <v>223</v>
      </c>
      <c r="D72" s="42">
        <f>+D73</f>
        <v>4286000</v>
      </c>
      <c r="E72" s="42">
        <f t="shared" ref="E72:W72" si="38">+E73</f>
        <v>0</v>
      </c>
      <c r="F72" s="42">
        <f t="shared" si="38"/>
        <v>-157600</v>
      </c>
      <c r="G72" s="42">
        <f t="shared" si="38"/>
        <v>4128400</v>
      </c>
      <c r="H72" s="42">
        <f t="shared" si="38"/>
        <v>0</v>
      </c>
      <c r="I72" s="42">
        <f t="shared" si="38"/>
        <v>4128400</v>
      </c>
      <c r="J72" s="42">
        <f t="shared" si="38"/>
        <v>0</v>
      </c>
      <c r="K72" s="42">
        <f t="shared" si="38"/>
        <v>3784000</v>
      </c>
      <c r="L72" s="42">
        <f t="shared" si="38"/>
        <v>344400</v>
      </c>
      <c r="M72" s="42">
        <f t="shared" si="38"/>
        <v>2584000</v>
      </c>
      <c r="N72" s="42">
        <f t="shared" si="38"/>
        <v>3584000</v>
      </c>
      <c r="O72" s="42">
        <f t="shared" si="38"/>
        <v>200000</v>
      </c>
      <c r="P72" s="43">
        <f>N72/I72*100</f>
        <v>86.813293285534343</v>
      </c>
      <c r="Q72" s="42">
        <f t="shared" si="38"/>
        <v>0</v>
      </c>
      <c r="R72" s="42">
        <f t="shared" si="38"/>
        <v>963343</v>
      </c>
      <c r="S72" s="42">
        <f t="shared" si="38"/>
        <v>2620657</v>
      </c>
      <c r="T72" s="43">
        <f>R72/I72*100</f>
        <v>23.334536382133514</v>
      </c>
      <c r="U72" s="42">
        <f t="shared" si="38"/>
        <v>0</v>
      </c>
      <c r="V72" s="42">
        <f t="shared" si="38"/>
        <v>963343</v>
      </c>
      <c r="W72" s="42">
        <f t="shared" si="38"/>
        <v>0</v>
      </c>
      <c r="X72" s="14"/>
      <c r="Y72" s="14"/>
      <c r="Z72" s="14"/>
      <c r="AA72" s="14"/>
      <c r="AB72" s="14"/>
    </row>
    <row r="73" spans="1:28" ht="24" x14ac:dyDescent="0.25">
      <c r="B73" s="57" t="s">
        <v>89</v>
      </c>
      <c r="C73" s="32" t="s">
        <v>90</v>
      </c>
      <c r="D73" s="40">
        <v>4286000</v>
      </c>
      <c r="E73" s="40">
        <v>0</v>
      </c>
      <c r="F73" s="40">
        <v>-157600</v>
      </c>
      <c r="G73" s="40">
        <v>4128400</v>
      </c>
      <c r="H73" s="40">
        <v>0</v>
      </c>
      <c r="I73" s="40">
        <v>4128400</v>
      </c>
      <c r="J73" s="40">
        <v>0</v>
      </c>
      <c r="K73" s="40">
        <v>3784000</v>
      </c>
      <c r="L73" s="40">
        <v>344400</v>
      </c>
      <c r="M73" s="40">
        <v>2584000</v>
      </c>
      <c r="N73" s="40">
        <v>3584000</v>
      </c>
      <c r="O73" s="40">
        <v>200000</v>
      </c>
      <c r="P73" s="41">
        <v>86.813299999999998</v>
      </c>
      <c r="Q73" s="40">
        <v>0</v>
      </c>
      <c r="R73" s="40">
        <v>963343</v>
      </c>
      <c r="S73" s="40">
        <v>2620657</v>
      </c>
      <c r="T73" s="41">
        <v>23.334499999999998</v>
      </c>
      <c r="U73" s="40">
        <v>0</v>
      </c>
      <c r="V73" s="40">
        <v>963343</v>
      </c>
      <c r="W73" s="40">
        <v>0</v>
      </c>
    </row>
    <row r="74" spans="1:28" s="15" customFormat="1" x14ac:dyDescent="0.25">
      <c r="B74" s="55" t="s">
        <v>224</v>
      </c>
      <c r="C74" s="44" t="s">
        <v>225</v>
      </c>
      <c r="D74" s="38">
        <f>+D75+D80+D87+D110+D116+D117+D118</f>
        <v>1076914000</v>
      </c>
      <c r="E74" s="38">
        <f t="shared" ref="E74:W74" si="39">+E75+E80+E87+E110+E116+E117+E118</f>
        <v>17410029</v>
      </c>
      <c r="F74" s="38">
        <f t="shared" si="39"/>
        <v>-11023171</v>
      </c>
      <c r="G74" s="38">
        <f t="shared" si="39"/>
        <v>1065890829</v>
      </c>
      <c r="H74" s="38">
        <f t="shared" si="39"/>
        <v>0</v>
      </c>
      <c r="I74" s="38">
        <f t="shared" si="39"/>
        <v>1065890829</v>
      </c>
      <c r="J74" s="38">
        <f t="shared" si="39"/>
        <v>194448996</v>
      </c>
      <c r="K74" s="38">
        <f t="shared" si="39"/>
        <v>1026042983</v>
      </c>
      <c r="L74" s="38">
        <f t="shared" si="39"/>
        <v>39847846</v>
      </c>
      <c r="M74" s="38">
        <f t="shared" si="39"/>
        <v>46292973</v>
      </c>
      <c r="N74" s="38">
        <f t="shared" si="39"/>
        <v>758515434</v>
      </c>
      <c r="O74" s="38">
        <f t="shared" si="39"/>
        <v>267527549</v>
      </c>
      <c r="P74" s="39">
        <f t="shared" ref="P74:P75" si="40">N74/I74*100</f>
        <v>71.162581885766457</v>
      </c>
      <c r="Q74" s="38">
        <f t="shared" si="39"/>
        <v>40841016</v>
      </c>
      <c r="R74" s="38">
        <f t="shared" si="39"/>
        <v>530751794</v>
      </c>
      <c r="S74" s="38">
        <f t="shared" si="39"/>
        <v>227763640</v>
      </c>
      <c r="T74" s="39">
        <f t="shared" ref="T74:T75" si="41">R74/I74*100</f>
        <v>49.794198388773268</v>
      </c>
      <c r="U74" s="38">
        <f t="shared" si="39"/>
        <v>40841016</v>
      </c>
      <c r="V74" s="38">
        <f t="shared" si="39"/>
        <v>530751794</v>
      </c>
      <c r="W74" s="38">
        <f t="shared" si="39"/>
        <v>0</v>
      </c>
      <c r="X74" s="14"/>
      <c r="Y74" s="14"/>
      <c r="Z74" s="14"/>
      <c r="AA74" s="14"/>
      <c r="AB74" s="14"/>
    </row>
    <row r="75" spans="1:28" s="15" customFormat="1" ht="75" x14ac:dyDescent="0.25">
      <c r="B75" s="56" t="s">
        <v>226</v>
      </c>
      <c r="C75" s="37" t="s">
        <v>227</v>
      </c>
      <c r="D75" s="42">
        <f>+D76+D77+D78</f>
        <v>81408000</v>
      </c>
      <c r="E75" s="42">
        <f t="shared" ref="E75:W75" si="42">+E76+E77+E78</f>
        <v>-41789263</v>
      </c>
      <c r="F75" s="42">
        <f t="shared" si="42"/>
        <v>-45066063</v>
      </c>
      <c r="G75" s="42">
        <f t="shared" si="42"/>
        <v>36341937</v>
      </c>
      <c r="H75" s="42">
        <f t="shared" si="42"/>
        <v>0</v>
      </c>
      <c r="I75" s="42">
        <f t="shared" si="42"/>
        <v>36341937</v>
      </c>
      <c r="J75" s="42">
        <f t="shared" si="42"/>
        <v>0</v>
      </c>
      <c r="K75" s="42">
        <f t="shared" si="42"/>
        <v>36105937</v>
      </c>
      <c r="L75" s="42">
        <f t="shared" si="42"/>
        <v>236000</v>
      </c>
      <c r="M75" s="42">
        <f t="shared" si="42"/>
        <v>0</v>
      </c>
      <c r="N75" s="42">
        <f t="shared" si="42"/>
        <v>35205937</v>
      </c>
      <c r="O75" s="42">
        <f t="shared" si="42"/>
        <v>900000</v>
      </c>
      <c r="P75" s="43">
        <f t="shared" si="40"/>
        <v>96.874134694581642</v>
      </c>
      <c r="Q75" s="42">
        <f t="shared" si="42"/>
        <v>0</v>
      </c>
      <c r="R75" s="42">
        <f t="shared" si="42"/>
        <v>3400000</v>
      </c>
      <c r="S75" s="42">
        <f t="shared" si="42"/>
        <v>31805937</v>
      </c>
      <c r="T75" s="43">
        <f t="shared" si="41"/>
        <v>9.3555827803014466</v>
      </c>
      <c r="U75" s="42">
        <f t="shared" si="42"/>
        <v>0</v>
      </c>
      <c r="V75" s="42">
        <f t="shared" si="42"/>
        <v>3400000</v>
      </c>
      <c r="W75" s="42">
        <f t="shared" si="42"/>
        <v>0</v>
      </c>
      <c r="X75" s="14"/>
      <c r="Y75" s="14"/>
      <c r="Z75" s="14"/>
      <c r="AA75" s="14"/>
      <c r="AB75" s="14"/>
    </row>
    <row r="76" spans="1:28" x14ac:dyDescent="0.25">
      <c r="B76" s="57" t="s">
        <v>91</v>
      </c>
      <c r="C76" s="32" t="s">
        <v>92</v>
      </c>
      <c r="D76" s="40">
        <v>1536000</v>
      </c>
      <c r="E76" s="40">
        <v>0</v>
      </c>
      <c r="F76" s="40">
        <v>0</v>
      </c>
      <c r="G76" s="40">
        <v>1536000</v>
      </c>
      <c r="H76" s="40">
        <v>0</v>
      </c>
      <c r="I76" s="40">
        <v>1536000</v>
      </c>
      <c r="J76" s="40">
        <v>0</v>
      </c>
      <c r="K76" s="40">
        <v>1300000</v>
      </c>
      <c r="L76" s="40">
        <v>236000</v>
      </c>
      <c r="M76" s="40">
        <v>0</v>
      </c>
      <c r="N76" s="40">
        <v>400000</v>
      </c>
      <c r="O76" s="40">
        <v>900000</v>
      </c>
      <c r="P76" s="41">
        <v>26.041699999999999</v>
      </c>
      <c r="Q76" s="40">
        <v>0</v>
      </c>
      <c r="R76" s="40">
        <v>400000</v>
      </c>
      <c r="S76" s="40">
        <v>0</v>
      </c>
      <c r="T76" s="41">
        <v>26.041699999999999</v>
      </c>
      <c r="U76" s="40">
        <v>0</v>
      </c>
      <c r="V76" s="40">
        <v>400000</v>
      </c>
      <c r="W76" s="40">
        <v>0</v>
      </c>
    </row>
    <row r="77" spans="1:28" ht="24" x14ac:dyDescent="0.25">
      <c r="B77" s="57" t="s">
        <v>93</v>
      </c>
      <c r="C77" s="32" t="s">
        <v>94</v>
      </c>
      <c r="D77" s="40">
        <v>71680000</v>
      </c>
      <c r="E77" s="40">
        <v>-40874063</v>
      </c>
      <c r="F77" s="40">
        <v>-40874063</v>
      </c>
      <c r="G77" s="40">
        <v>30805937</v>
      </c>
      <c r="H77" s="40">
        <v>0</v>
      </c>
      <c r="I77" s="40">
        <v>30805937</v>
      </c>
      <c r="J77" s="40">
        <v>0</v>
      </c>
      <c r="K77" s="40">
        <v>30805937</v>
      </c>
      <c r="L77" s="40">
        <v>0</v>
      </c>
      <c r="M77" s="40">
        <v>0</v>
      </c>
      <c r="N77" s="40">
        <v>30805937</v>
      </c>
      <c r="O77" s="40">
        <v>0</v>
      </c>
      <c r="P77" s="41">
        <v>100</v>
      </c>
      <c r="Q77" s="40">
        <v>0</v>
      </c>
      <c r="R77" s="40">
        <v>3000000</v>
      </c>
      <c r="S77" s="40">
        <v>27805937</v>
      </c>
      <c r="T77" s="41">
        <v>9.7384000000000004</v>
      </c>
      <c r="U77" s="40">
        <v>0</v>
      </c>
      <c r="V77" s="40">
        <v>3000000</v>
      </c>
      <c r="W77" s="40">
        <v>0</v>
      </c>
    </row>
    <row r="78" spans="1:28" s="15" customFormat="1" x14ac:dyDescent="0.25">
      <c r="B78" s="56" t="s">
        <v>228</v>
      </c>
      <c r="C78" s="37" t="s">
        <v>229</v>
      </c>
      <c r="D78" s="42">
        <f>+D79</f>
        <v>8192000</v>
      </c>
      <c r="E78" s="42">
        <f t="shared" ref="E78:W78" si="43">+E79</f>
        <v>-915200</v>
      </c>
      <c r="F78" s="42">
        <f t="shared" si="43"/>
        <v>-4192000</v>
      </c>
      <c r="G78" s="42">
        <f t="shared" si="43"/>
        <v>4000000</v>
      </c>
      <c r="H78" s="42">
        <f t="shared" si="43"/>
        <v>0</v>
      </c>
      <c r="I78" s="42">
        <f t="shared" si="43"/>
        <v>4000000</v>
      </c>
      <c r="J78" s="42">
        <f t="shared" si="43"/>
        <v>0</v>
      </c>
      <c r="K78" s="42">
        <f t="shared" si="43"/>
        <v>4000000</v>
      </c>
      <c r="L78" s="42">
        <f t="shared" si="43"/>
        <v>0</v>
      </c>
      <c r="M78" s="42">
        <f t="shared" si="43"/>
        <v>0</v>
      </c>
      <c r="N78" s="42">
        <f t="shared" si="43"/>
        <v>4000000</v>
      </c>
      <c r="O78" s="42">
        <f t="shared" si="43"/>
        <v>0</v>
      </c>
      <c r="P78" s="43">
        <f>N78/I78*100</f>
        <v>100</v>
      </c>
      <c r="Q78" s="42">
        <f t="shared" si="43"/>
        <v>0</v>
      </c>
      <c r="R78" s="42">
        <f t="shared" si="43"/>
        <v>0</v>
      </c>
      <c r="S78" s="42">
        <f t="shared" si="43"/>
        <v>4000000</v>
      </c>
      <c r="T78" s="43">
        <f>R78/I78*100</f>
        <v>0</v>
      </c>
      <c r="U78" s="42">
        <f t="shared" si="43"/>
        <v>0</v>
      </c>
      <c r="V78" s="42">
        <f t="shared" si="43"/>
        <v>0</v>
      </c>
      <c r="W78" s="42">
        <f t="shared" si="43"/>
        <v>0</v>
      </c>
      <c r="X78" s="14"/>
      <c r="Y78" s="14"/>
      <c r="Z78" s="14"/>
      <c r="AA78" s="14"/>
      <c r="AB78" s="14"/>
    </row>
    <row r="79" spans="1:28" x14ac:dyDescent="0.25">
      <c r="A79" s="15"/>
      <c r="B79" s="57" t="s">
        <v>95</v>
      </c>
      <c r="C79" s="32" t="s">
        <v>96</v>
      </c>
      <c r="D79" s="40">
        <v>8192000</v>
      </c>
      <c r="E79" s="40">
        <v>-915200</v>
      </c>
      <c r="F79" s="40">
        <v>-4192000</v>
      </c>
      <c r="G79" s="40">
        <v>4000000</v>
      </c>
      <c r="H79" s="40">
        <v>0</v>
      </c>
      <c r="I79" s="40">
        <v>4000000</v>
      </c>
      <c r="J79" s="40">
        <v>0</v>
      </c>
      <c r="K79" s="40">
        <v>4000000</v>
      </c>
      <c r="L79" s="40">
        <v>0</v>
      </c>
      <c r="M79" s="40">
        <v>0</v>
      </c>
      <c r="N79" s="40">
        <v>4000000</v>
      </c>
      <c r="O79" s="40">
        <v>0</v>
      </c>
      <c r="P79" s="41">
        <v>100</v>
      </c>
      <c r="Q79" s="40">
        <v>0</v>
      </c>
      <c r="R79" s="40">
        <v>0</v>
      </c>
      <c r="S79" s="40">
        <v>4000000</v>
      </c>
      <c r="T79" s="41">
        <v>0</v>
      </c>
      <c r="U79" s="40">
        <v>0</v>
      </c>
      <c r="V79" s="40">
        <v>0</v>
      </c>
      <c r="W79" s="40">
        <v>0</v>
      </c>
    </row>
    <row r="80" spans="1:28" s="15" customFormat="1" ht="45" x14ac:dyDescent="0.25">
      <c r="B80" s="56" t="s">
        <v>230</v>
      </c>
      <c r="C80" s="37" t="s">
        <v>231</v>
      </c>
      <c r="D80" s="42">
        <f>+D81+D84</f>
        <v>259748000</v>
      </c>
      <c r="E80" s="42">
        <f t="shared" ref="E80:W80" si="44">+E81+E84</f>
        <v>-74862779</v>
      </c>
      <c r="F80" s="42">
        <f t="shared" si="44"/>
        <v>19801201</v>
      </c>
      <c r="G80" s="42">
        <f t="shared" si="44"/>
        <v>279549201</v>
      </c>
      <c r="H80" s="42">
        <f t="shared" si="44"/>
        <v>0</v>
      </c>
      <c r="I80" s="42">
        <f t="shared" si="44"/>
        <v>279549201</v>
      </c>
      <c r="J80" s="42">
        <f t="shared" si="44"/>
        <v>833000</v>
      </c>
      <c r="K80" s="42">
        <f t="shared" si="44"/>
        <v>278074201</v>
      </c>
      <c r="L80" s="42">
        <f t="shared" si="44"/>
        <v>1475000</v>
      </c>
      <c r="M80" s="42">
        <f t="shared" si="44"/>
        <v>0</v>
      </c>
      <c r="N80" s="42">
        <f t="shared" si="44"/>
        <v>277241201</v>
      </c>
      <c r="O80" s="42">
        <f t="shared" si="44"/>
        <v>833000</v>
      </c>
      <c r="P80" s="43">
        <f t="shared" ref="P80:P81" si="45">N80/I80*100</f>
        <v>99.174385048591134</v>
      </c>
      <c r="Q80" s="42">
        <f t="shared" si="44"/>
        <v>4500000</v>
      </c>
      <c r="R80" s="42">
        <f t="shared" si="44"/>
        <v>256963806</v>
      </c>
      <c r="S80" s="42">
        <f t="shared" si="44"/>
        <v>20277395</v>
      </c>
      <c r="T80" s="43">
        <f t="shared" ref="T80:T81" si="46">R80/I80*100</f>
        <v>91.920779984629604</v>
      </c>
      <c r="U80" s="42">
        <f t="shared" si="44"/>
        <v>4500000</v>
      </c>
      <c r="V80" s="42">
        <f t="shared" si="44"/>
        <v>256963806</v>
      </c>
      <c r="W80" s="42">
        <f t="shared" si="44"/>
        <v>0</v>
      </c>
      <c r="X80" s="14"/>
      <c r="Y80" s="14"/>
      <c r="Z80" s="14"/>
      <c r="AA80" s="14"/>
      <c r="AB80" s="14"/>
    </row>
    <row r="81" spans="1:28" s="15" customFormat="1" x14ac:dyDescent="0.25">
      <c r="B81" s="56" t="s">
        <v>232</v>
      </c>
      <c r="C81" s="37" t="s">
        <v>233</v>
      </c>
      <c r="D81" s="42">
        <f>+D82+D83</f>
        <v>192737000</v>
      </c>
      <c r="E81" s="42">
        <f t="shared" ref="E81:W81" si="47">+E82+E83</f>
        <v>-74862779</v>
      </c>
      <c r="F81" s="42">
        <f t="shared" si="47"/>
        <v>43478421</v>
      </c>
      <c r="G81" s="42">
        <f t="shared" si="47"/>
        <v>236215421</v>
      </c>
      <c r="H81" s="42">
        <f t="shared" si="47"/>
        <v>0</v>
      </c>
      <c r="I81" s="42">
        <f t="shared" si="47"/>
        <v>236215421</v>
      </c>
      <c r="J81" s="42">
        <f t="shared" si="47"/>
        <v>0</v>
      </c>
      <c r="K81" s="42">
        <f t="shared" si="47"/>
        <v>236215421</v>
      </c>
      <c r="L81" s="42">
        <f t="shared" si="47"/>
        <v>0</v>
      </c>
      <c r="M81" s="42">
        <f t="shared" si="47"/>
        <v>0</v>
      </c>
      <c r="N81" s="42">
        <f t="shared" si="47"/>
        <v>236215421</v>
      </c>
      <c r="O81" s="42">
        <f t="shared" si="47"/>
        <v>0</v>
      </c>
      <c r="P81" s="43">
        <f t="shared" si="45"/>
        <v>100</v>
      </c>
      <c r="Q81" s="42">
        <f t="shared" si="47"/>
        <v>0</v>
      </c>
      <c r="R81" s="42">
        <f t="shared" si="47"/>
        <v>232082994</v>
      </c>
      <c r="S81" s="42">
        <f t="shared" si="47"/>
        <v>4132427</v>
      </c>
      <c r="T81" s="43">
        <f t="shared" si="46"/>
        <v>98.250568492731887</v>
      </c>
      <c r="U81" s="42">
        <f t="shared" si="47"/>
        <v>0</v>
      </c>
      <c r="V81" s="42">
        <f t="shared" si="47"/>
        <v>232082994</v>
      </c>
      <c r="W81" s="42">
        <f t="shared" si="47"/>
        <v>0</v>
      </c>
      <c r="X81" s="14"/>
      <c r="Y81" s="14"/>
      <c r="Z81" s="14"/>
      <c r="AA81" s="14"/>
      <c r="AB81" s="14"/>
    </row>
    <row r="82" spans="1:28" ht="24" x14ac:dyDescent="0.25">
      <c r="A82" s="15"/>
      <c r="B82" s="57" t="s">
        <v>97</v>
      </c>
      <c r="C82" s="32" t="s">
        <v>98</v>
      </c>
      <c r="D82" s="40">
        <v>192737000</v>
      </c>
      <c r="E82" s="40">
        <v>-74647502</v>
      </c>
      <c r="F82" s="40">
        <v>11343698</v>
      </c>
      <c r="G82" s="40">
        <v>204080698</v>
      </c>
      <c r="H82" s="40">
        <v>0</v>
      </c>
      <c r="I82" s="40">
        <v>204080698</v>
      </c>
      <c r="J82" s="40">
        <v>0</v>
      </c>
      <c r="K82" s="40">
        <v>204080698</v>
      </c>
      <c r="L82" s="40">
        <v>0</v>
      </c>
      <c r="M82" s="40">
        <v>0</v>
      </c>
      <c r="N82" s="40">
        <v>204080698</v>
      </c>
      <c r="O82" s="40">
        <v>0</v>
      </c>
      <c r="P82" s="41">
        <v>100</v>
      </c>
      <c r="Q82" s="40">
        <v>0</v>
      </c>
      <c r="R82" s="40">
        <v>199948271</v>
      </c>
      <c r="S82" s="40">
        <v>4132427</v>
      </c>
      <c r="T82" s="41">
        <v>97.975099999999998</v>
      </c>
      <c r="U82" s="40">
        <v>0</v>
      </c>
      <c r="V82" s="40">
        <v>199948271</v>
      </c>
      <c r="W82" s="40">
        <v>0</v>
      </c>
    </row>
    <row r="83" spans="1:28" ht="24" x14ac:dyDescent="0.25">
      <c r="A83" s="15"/>
      <c r="B83" s="57" t="s">
        <v>99</v>
      </c>
      <c r="C83" s="11" t="s">
        <v>100</v>
      </c>
      <c r="D83" s="40">
        <v>0</v>
      </c>
      <c r="E83" s="40">
        <v>-215277</v>
      </c>
      <c r="F83" s="40">
        <v>32134723</v>
      </c>
      <c r="G83" s="40">
        <v>32134723</v>
      </c>
      <c r="H83" s="40">
        <v>0</v>
      </c>
      <c r="I83" s="40">
        <v>32134723</v>
      </c>
      <c r="J83" s="40">
        <v>0</v>
      </c>
      <c r="K83" s="40">
        <v>32134723</v>
      </c>
      <c r="L83" s="40">
        <v>0</v>
      </c>
      <c r="M83" s="40">
        <v>0</v>
      </c>
      <c r="N83" s="40">
        <v>32134723</v>
      </c>
      <c r="O83" s="40">
        <v>0</v>
      </c>
      <c r="P83" s="41">
        <v>100</v>
      </c>
      <c r="Q83" s="40">
        <v>0</v>
      </c>
      <c r="R83" s="40">
        <v>32134723</v>
      </c>
      <c r="S83" s="40">
        <v>0</v>
      </c>
      <c r="T83" s="41">
        <v>100</v>
      </c>
      <c r="U83" s="40">
        <v>0</v>
      </c>
      <c r="V83" s="40">
        <v>32134723</v>
      </c>
      <c r="W83" s="40">
        <v>0</v>
      </c>
    </row>
    <row r="84" spans="1:28" s="15" customFormat="1" x14ac:dyDescent="0.25">
      <c r="B84" s="56" t="s">
        <v>234</v>
      </c>
      <c r="C84" s="37" t="s">
        <v>235</v>
      </c>
      <c r="D84" s="42">
        <f>+D85+D86</f>
        <v>67011000</v>
      </c>
      <c r="E84" s="42">
        <f t="shared" ref="E84:W84" si="48">+E85+E86</f>
        <v>0</v>
      </c>
      <c r="F84" s="42">
        <f t="shared" si="48"/>
        <v>-23677220</v>
      </c>
      <c r="G84" s="42">
        <f t="shared" si="48"/>
        <v>43333780</v>
      </c>
      <c r="H84" s="42">
        <f t="shared" si="48"/>
        <v>0</v>
      </c>
      <c r="I84" s="42">
        <f t="shared" si="48"/>
        <v>43333780</v>
      </c>
      <c r="J84" s="42">
        <f t="shared" si="48"/>
        <v>833000</v>
      </c>
      <c r="K84" s="42">
        <f t="shared" si="48"/>
        <v>41858780</v>
      </c>
      <c r="L84" s="42">
        <f t="shared" si="48"/>
        <v>1475000</v>
      </c>
      <c r="M84" s="42">
        <f t="shared" si="48"/>
        <v>0</v>
      </c>
      <c r="N84" s="42">
        <f t="shared" si="48"/>
        <v>41025780</v>
      </c>
      <c r="O84" s="42">
        <f t="shared" si="48"/>
        <v>833000</v>
      </c>
      <c r="P84" s="43">
        <f>N84/I84*100</f>
        <v>94.673901053635291</v>
      </c>
      <c r="Q84" s="42">
        <f t="shared" si="48"/>
        <v>4500000</v>
      </c>
      <c r="R84" s="42">
        <f t="shared" si="48"/>
        <v>24880812</v>
      </c>
      <c r="S84" s="42">
        <f t="shared" si="48"/>
        <v>16144968</v>
      </c>
      <c r="T84" s="43">
        <f>R84/I84*100</f>
        <v>57.416666628205526</v>
      </c>
      <c r="U84" s="42">
        <f t="shared" si="48"/>
        <v>4500000</v>
      </c>
      <c r="V84" s="42">
        <f t="shared" si="48"/>
        <v>24880812</v>
      </c>
      <c r="W84" s="42">
        <f t="shared" si="48"/>
        <v>0</v>
      </c>
      <c r="X84" s="14"/>
      <c r="Y84" s="14"/>
      <c r="Z84" s="14"/>
      <c r="AA84" s="14"/>
      <c r="AB84" s="14"/>
    </row>
    <row r="85" spans="1:28" ht="36" x14ac:dyDescent="0.25">
      <c r="B85" s="57" t="s">
        <v>101</v>
      </c>
      <c r="C85" s="32" t="s">
        <v>102</v>
      </c>
      <c r="D85" s="40">
        <v>65536000</v>
      </c>
      <c r="E85" s="40">
        <v>0</v>
      </c>
      <c r="F85" s="40">
        <v>-23677220</v>
      </c>
      <c r="G85" s="40">
        <v>41858780</v>
      </c>
      <c r="H85" s="40">
        <v>0</v>
      </c>
      <c r="I85" s="40">
        <v>41858780</v>
      </c>
      <c r="J85" s="40">
        <v>833000</v>
      </c>
      <c r="K85" s="40">
        <v>41858780</v>
      </c>
      <c r="L85" s="40">
        <v>0</v>
      </c>
      <c r="M85" s="40">
        <v>0</v>
      </c>
      <c r="N85" s="40">
        <v>41025780</v>
      </c>
      <c r="O85" s="40">
        <v>833000</v>
      </c>
      <c r="P85" s="41">
        <v>98.01</v>
      </c>
      <c r="Q85" s="40">
        <v>4500000</v>
      </c>
      <c r="R85" s="40">
        <v>24880812</v>
      </c>
      <c r="S85" s="40">
        <v>16144968</v>
      </c>
      <c r="T85" s="41">
        <v>59.439900000000002</v>
      </c>
      <c r="U85" s="40">
        <v>4500000</v>
      </c>
      <c r="V85" s="40">
        <v>24880812</v>
      </c>
      <c r="W85" s="40">
        <v>0</v>
      </c>
    </row>
    <row r="86" spans="1:28" ht="24" x14ac:dyDescent="0.25">
      <c r="B86" s="57" t="s">
        <v>103</v>
      </c>
      <c r="C86" s="32" t="s">
        <v>104</v>
      </c>
      <c r="D86" s="40">
        <v>1475000</v>
      </c>
      <c r="E86" s="40">
        <v>0</v>
      </c>
      <c r="F86" s="40">
        <v>0</v>
      </c>
      <c r="G86" s="40">
        <v>1475000</v>
      </c>
      <c r="H86" s="40">
        <v>0</v>
      </c>
      <c r="I86" s="40">
        <v>1475000</v>
      </c>
      <c r="J86" s="40">
        <v>0</v>
      </c>
      <c r="K86" s="40">
        <v>0</v>
      </c>
      <c r="L86" s="40">
        <v>1475000</v>
      </c>
      <c r="M86" s="40">
        <v>0</v>
      </c>
      <c r="N86" s="40">
        <v>0</v>
      </c>
      <c r="O86" s="40">
        <v>0</v>
      </c>
      <c r="P86" s="41">
        <v>0</v>
      </c>
      <c r="Q86" s="40">
        <v>0</v>
      </c>
      <c r="R86" s="40">
        <v>0</v>
      </c>
      <c r="S86" s="40">
        <v>0</v>
      </c>
      <c r="T86" s="41">
        <v>0</v>
      </c>
      <c r="U86" s="40">
        <v>0</v>
      </c>
      <c r="V86" s="40">
        <v>0</v>
      </c>
      <c r="W86" s="40">
        <v>0</v>
      </c>
    </row>
    <row r="87" spans="1:28" s="15" customFormat="1" ht="30" x14ac:dyDescent="0.25">
      <c r="B87" s="56" t="s">
        <v>236</v>
      </c>
      <c r="C87" s="37" t="s">
        <v>237</v>
      </c>
      <c r="D87" s="42">
        <f>+D88+D90+D95+D100+D104+D108</f>
        <v>460969000</v>
      </c>
      <c r="E87" s="42">
        <f t="shared" ref="E87:W87" si="49">+E88+E90+E95+E100+E104+E108</f>
        <v>205225980</v>
      </c>
      <c r="F87" s="42">
        <f t="shared" si="49"/>
        <v>165389530</v>
      </c>
      <c r="G87" s="42">
        <f t="shared" si="49"/>
        <v>626358530</v>
      </c>
      <c r="H87" s="42">
        <f t="shared" si="49"/>
        <v>0</v>
      </c>
      <c r="I87" s="42">
        <f t="shared" si="49"/>
        <v>626358530</v>
      </c>
      <c r="J87" s="42">
        <f t="shared" si="49"/>
        <v>221658363</v>
      </c>
      <c r="K87" s="42">
        <f t="shared" si="49"/>
        <v>588264051</v>
      </c>
      <c r="L87" s="42">
        <f t="shared" si="49"/>
        <v>38094479</v>
      </c>
      <c r="M87" s="42">
        <f t="shared" si="49"/>
        <v>4774855</v>
      </c>
      <c r="N87" s="42">
        <f t="shared" si="49"/>
        <v>353107263</v>
      </c>
      <c r="O87" s="42">
        <f t="shared" si="49"/>
        <v>235156788</v>
      </c>
      <c r="P87" s="43">
        <f t="shared" ref="P87:P88" si="50">N87/I87*100</f>
        <v>56.374623492395003</v>
      </c>
      <c r="Q87" s="42">
        <f t="shared" si="49"/>
        <v>31770968</v>
      </c>
      <c r="R87" s="42">
        <f t="shared" si="49"/>
        <v>222060116</v>
      </c>
      <c r="S87" s="42">
        <f t="shared" si="49"/>
        <v>131047147</v>
      </c>
      <c r="T87" s="43">
        <f t="shared" ref="T87:T88" si="51">R87/I87*100</f>
        <v>35.452557179990826</v>
      </c>
      <c r="U87" s="42">
        <f t="shared" si="49"/>
        <v>31770968</v>
      </c>
      <c r="V87" s="42">
        <f t="shared" si="49"/>
        <v>222060116</v>
      </c>
      <c r="W87" s="42">
        <f t="shared" si="49"/>
        <v>0</v>
      </c>
      <c r="X87" s="14"/>
      <c r="Y87" s="14"/>
      <c r="Z87" s="14"/>
      <c r="AA87" s="14"/>
      <c r="AB87" s="14"/>
    </row>
    <row r="88" spans="1:28" s="15" customFormat="1" x14ac:dyDescent="0.25">
      <c r="B88" s="56" t="s">
        <v>238</v>
      </c>
      <c r="C88" s="37" t="s">
        <v>239</v>
      </c>
      <c r="D88" s="42">
        <f>+D89</f>
        <v>7000000</v>
      </c>
      <c r="E88" s="42">
        <f t="shared" ref="E88:W88" si="52">+E89</f>
        <v>0</v>
      </c>
      <c r="F88" s="42">
        <f t="shared" si="52"/>
        <v>0</v>
      </c>
      <c r="G88" s="42">
        <f t="shared" si="52"/>
        <v>7000000</v>
      </c>
      <c r="H88" s="42">
        <f t="shared" si="52"/>
        <v>0</v>
      </c>
      <c r="I88" s="42">
        <f t="shared" si="52"/>
        <v>7000000</v>
      </c>
      <c r="J88" s="42">
        <f t="shared" si="52"/>
        <v>0</v>
      </c>
      <c r="K88" s="42">
        <f t="shared" si="52"/>
        <v>2200000</v>
      </c>
      <c r="L88" s="42">
        <f t="shared" si="52"/>
        <v>4800000</v>
      </c>
      <c r="M88" s="42">
        <f t="shared" si="52"/>
        <v>32200</v>
      </c>
      <c r="N88" s="42">
        <f t="shared" si="52"/>
        <v>1577142</v>
      </c>
      <c r="O88" s="42">
        <f t="shared" si="52"/>
        <v>622858</v>
      </c>
      <c r="P88" s="43">
        <f t="shared" si="50"/>
        <v>22.5306</v>
      </c>
      <c r="Q88" s="42">
        <f t="shared" si="52"/>
        <v>32200</v>
      </c>
      <c r="R88" s="42">
        <f t="shared" si="52"/>
        <v>1577142</v>
      </c>
      <c r="S88" s="42">
        <f t="shared" si="52"/>
        <v>0</v>
      </c>
      <c r="T88" s="43">
        <f t="shared" si="51"/>
        <v>22.5306</v>
      </c>
      <c r="U88" s="42">
        <f t="shared" si="52"/>
        <v>32200</v>
      </c>
      <c r="V88" s="42">
        <f t="shared" si="52"/>
        <v>1577142</v>
      </c>
      <c r="W88" s="42">
        <f t="shared" si="52"/>
        <v>0</v>
      </c>
      <c r="X88" s="14"/>
      <c r="Y88" s="14"/>
      <c r="Z88" s="14"/>
      <c r="AA88" s="14"/>
      <c r="AB88" s="14"/>
    </row>
    <row r="89" spans="1:28" ht="24" x14ac:dyDescent="0.25">
      <c r="B89" s="57" t="s">
        <v>105</v>
      </c>
      <c r="C89" s="32" t="s">
        <v>106</v>
      </c>
      <c r="D89" s="40">
        <v>7000000</v>
      </c>
      <c r="E89" s="40">
        <v>0</v>
      </c>
      <c r="F89" s="40">
        <v>0</v>
      </c>
      <c r="G89" s="40">
        <v>7000000</v>
      </c>
      <c r="H89" s="40">
        <v>0</v>
      </c>
      <c r="I89" s="40">
        <v>7000000</v>
      </c>
      <c r="J89" s="40">
        <v>0</v>
      </c>
      <c r="K89" s="40">
        <v>2200000</v>
      </c>
      <c r="L89" s="40">
        <v>4800000</v>
      </c>
      <c r="M89" s="40">
        <v>32200</v>
      </c>
      <c r="N89" s="40">
        <v>1577142</v>
      </c>
      <c r="O89" s="40">
        <v>622858</v>
      </c>
      <c r="P89" s="41">
        <v>22.5306</v>
      </c>
      <c r="Q89" s="40">
        <v>32200</v>
      </c>
      <c r="R89" s="40">
        <v>1577142</v>
      </c>
      <c r="S89" s="40">
        <v>0</v>
      </c>
      <c r="T89" s="41">
        <v>22.5306</v>
      </c>
      <c r="U89" s="40">
        <v>32200</v>
      </c>
      <c r="V89" s="40">
        <v>1577142</v>
      </c>
      <c r="W89" s="40">
        <v>0</v>
      </c>
    </row>
    <row r="90" spans="1:28" s="15" customFormat="1" ht="30" x14ac:dyDescent="0.25">
      <c r="B90" s="56" t="s">
        <v>240</v>
      </c>
      <c r="C90" s="37" t="s">
        <v>241</v>
      </c>
      <c r="D90" s="42">
        <f>SUM(D91:D94)</f>
        <v>133716000</v>
      </c>
      <c r="E90" s="42">
        <f t="shared" ref="E90:W90" si="53">SUM(E91:E94)</f>
        <v>-5626956</v>
      </c>
      <c r="F90" s="42">
        <f t="shared" si="53"/>
        <v>10088144</v>
      </c>
      <c r="G90" s="42">
        <f t="shared" si="53"/>
        <v>143804144</v>
      </c>
      <c r="H90" s="42">
        <f t="shared" si="53"/>
        <v>0</v>
      </c>
      <c r="I90" s="42">
        <f t="shared" si="53"/>
        <v>143804144</v>
      </c>
      <c r="J90" s="42">
        <f t="shared" si="53"/>
        <v>-1642936</v>
      </c>
      <c r="K90" s="42">
        <f t="shared" si="53"/>
        <v>112462674</v>
      </c>
      <c r="L90" s="42">
        <f t="shared" si="53"/>
        <v>31341470</v>
      </c>
      <c r="M90" s="42">
        <f t="shared" si="53"/>
        <v>1151030</v>
      </c>
      <c r="N90" s="42">
        <f t="shared" si="53"/>
        <v>107764140</v>
      </c>
      <c r="O90" s="42">
        <f t="shared" si="53"/>
        <v>4698534</v>
      </c>
      <c r="P90" s="43">
        <f>N90/I90*100</f>
        <v>74.938132520019735</v>
      </c>
      <c r="Q90" s="42">
        <f t="shared" si="53"/>
        <v>13173209</v>
      </c>
      <c r="R90" s="42">
        <f t="shared" si="53"/>
        <v>71385021</v>
      </c>
      <c r="S90" s="42">
        <f t="shared" si="53"/>
        <v>36379119</v>
      </c>
      <c r="T90" s="43">
        <f>R90/I90*100</f>
        <v>49.640447774578732</v>
      </c>
      <c r="U90" s="42">
        <f t="shared" si="53"/>
        <v>13173209</v>
      </c>
      <c r="V90" s="42">
        <f t="shared" si="53"/>
        <v>71385021</v>
      </c>
      <c r="W90" s="42">
        <f t="shared" si="53"/>
        <v>0</v>
      </c>
      <c r="X90" s="14"/>
      <c r="Y90" s="14"/>
      <c r="Z90" s="14"/>
      <c r="AA90" s="14"/>
      <c r="AB90" s="14"/>
    </row>
    <row r="91" spans="1:28" ht="36" x14ac:dyDescent="0.25">
      <c r="B91" s="57" t="s">
        <v>107</v>
      </c>
      <c r="C91" s="32" t="s">
        <v>108</v>
      </c>
      <c r="D91" s="40">
        <v>25000000</v>
      </c>
      <c r="E91" s="40">
        <v>0</v>
      </c>
      <c r="F91" s="40">
        <v>0</v>
      </c>
      <c r="G91" s="40">
        <v>25000000</v>
      </c>
      <c r="H91" s="40">
        <v>0</v>
      </c>
      <c r="I91" s="40">
        <v>25000000</v>
      </c>
      <c r="J91" s="40">
        <v>0</v>
      </c>
      <c r="K91" s="40">
        <v>0</v>
      </c>
      <c r="L91" s="40">
        <v>25000000</v>
      </c>
      <c r="M91" s="40">
        <v>0</v>
      </c>
      <c r="N91" s="40">
        <v>0</v>
      </c>
      <c r="O91" s="40">
        <v>0</v>
      </c>
      <c r="P91" s="41">
        <v>0</v>
      </c>
      <c r="Q91" s="40">
        <v>0</v>
      </c>
      <c r="R91" s="40">
        <v>0</v>
      </c>
      <c r="S91" s="40">
        <v>0</v>
      </c>
      <c r="T91" s="41">
        <v>0</v>
      </c>
      <c r="U91" s="40">
        <v>0</v>
      </c>
      <c r="V91" s="40">
        <v>0</v>
      </c>
      <c r="W91" s="40">
        <v>0</v>
      </c>
    </row>
    <row r="92" spans="1:28" ht="24" x14ac:dyDescent="0.25">
      <c r="B92" s="57" t="s">
        <v>109</v>
      </c>
      <c r="C92" s="32" t="s">
        <v>110</v>
      </c>
      <c r="D92" s="40">
        <v>83600000</v>
      </c>
      <c r="E92" s="40">
        <v>0</v>
      </c>
      <c r="F92" s="40">
        <v>-21136900</v>
      </c>
      <c r="G92" s="40">
        <v>62463100</v>
      </c>
      <c r="H92" s="40">
        <v>0</v>
      </c>
      <c r="I92" s="40">
        <v>62463100</v>
      </c>
      <c r="J92" s="40">
        <v>-6341470</v>
      </c>
      <c r="K92" s="40">
        <v>56121630</v>
      </c>
      <c r="L92" s="40">
        <v>6341470</v>
      </c>
      <c r="M92" s="40">
        <v>-6341470</v>
      </c>
      <c r="N92" s="40">
        <v>56121630</v>
      </c>
      <c r="O92" s="40">
        <v>0</v>
      </c>
      <c r="P92" s="41">
        <v>89.847700000000003</v>
      </c>
      <c r="Q92" s="40">
        <v>6246310</v>
      </c>
      <c r="R92" s="40">
        <v>44026906</v>
      </c>
      <c r="S92" s="40">
        <v>12094724</v>
      </c>
      <c r="T92" s="41">
        <v>70.484700000000004</v>
      </c>
      <c r="U92" s="40">
        <v>6246310</v>
      </c>
      <c r="V92" s="40">
        <v>44026906</v>
      </c>
      <c r="W92" s="40">
        <v>0</v>
      </c>
    </row>
    <row r="93" spans="1:28" ht="24" x14ac:dyDescent="0.25">
      <c r="B93" s="57" t="s">
        <v>111</v>
      </c>
      <c r="C93" s="32" t="s">
        <v>112</v>
      </c>
      <c r="D93" s="40">
        <v>6144000</v>
      </c>
      <c r="E93" s="40">
        <v>-2877123</v>
      </c>
      <c r="F93" s="40">
        <v>-2877123</v>
      </c>
      <c r="G93" s="40">
        <v>3266877</v>
      </c>
      <c r="H93" s="40">
        <v>0</v>
      </c>
      <c r="I93" s="40">
        <v>3266877</v>
      </c>
      <c r="J93" s="40">
        <v>0</v>
      </c>
      <c r="K93" s="40">
        <v>3266877</v>
      </c>
      <c r="L93" s="40">
        <v>0</v>
      </c>
      <c r="M93" s="40">
        <v>0</v>
      </c>
      <c r="N93" s="40">
        <v>3266877</v>
      </c>
      <c r="O93" s="40">
        <v>0</v>
      </c>
      <c r="P93" s="41">
        <v>100</v>
      </c>
      <c r="Q93" s="40">
        <v>963766</v>
      </c>
      <c r="R93" s="40">
        <v>1445649</v>
      </c>
      <c r="S93" s="40">
        <v>1821228</v>
      </c>
      <c r="T93" s="41">
        <v>44.2517</v>
      </c>
      <c r="U93" s="40">
        <v>963766</v>
      </c>
      <c r="V93" s="40">
        <v>1445649</v>
      </c>
      <c r="W93" s="40">
        <v>0</v>
      </c>
    </row>
    <row r="94" spans="1:28" x14ac:dyDescent="0.25">
      <c r="B94" s="57" t="s">
        <v>113</v>
      </c>
      <c r="C94" s="32" t="s">
        <v>114</v>
      </c>
      <c r="D94" s="40">
        <v>18972000</v>
      </c>
      <c r="E94" s="40">
        <v>-2749833</v>
      </c>
      <c r="F94" s="40">
        <v>34102167</v>
      </c>
      <c r="G94" s="40">
        <v>53074167</v>
      </c>
      <c r="H94" s="40">
        <v>0</v>
      </c>
      <c r="I94" s="40">
        <v>53074167</v>
      </c>
      <c r="J94" s="40">
        <v>4698534</v>
      </c>
      <c r="K94" s="40">
        <v>53074167</v>
      </c>
      <c r="L94" s="40">
        <v>0</v>
      </c>
      <c r="M94" s="40">
        <v>7492500</v>
      </c>
      <c r="N94" s="40">
        <v>48375633</v>
      </c>
      <c r="O94" s="40">
        <v>4698534</v>
      </c>
      <c r="P94" s="41">
        <v>91.147199999999998</v>
      </c>
      <c r="Q94" s="40">
        <v>5963133</v>
      </c>
      <c r="R94" s="40">
        <v>25912466</v>
      </c>
      <c r="S94" s="40">
        <v>22463167</v>
      </c>
      <c r="T94" s="41">
        <v>48.823099999999997</v>
      </c>
      <c r="U94" s="40">
        <v>5963133</v>
      </c>
      <c r="V94" s="40">
        <v>25912466</v>
      </c>
      <c r="W94" s="40">
        <v>0</v>
      </c>
    </row>
    <row r="95" spans="1:28" s="15" customFormat="1" ht="30" x14ac:dyDescent="0.25">
      <c r="B95" s="56" t="s">
        <v>242</v>
      </c>
      <c r="C95" s="37" t="s">
        <v>243</v>
      </c>
      <c r="D95" s="42">
        <f>+D96+D97+D98+D99</f>
        <v>37288000</v>
      </c>
      <c r="E95" s="42">
        <f t="shared" ref="E95:O95" si="54">+E96+E97+E98+E99</f>
        <v>223753308</v>
      </c>
      <c r="F95" s="42">
        <f t="shared" si="54"/>
        <v>212464458</v>
      </c>
      <c r="G95" s="42">
        <f t="shared" si="54"/>
        <v>249752458</v>
      </c>
      <c r="H95" s="42">
        <f t="shared" si="54"/>
        <v>0</v>
      </c>
      <c r="I95" s="42">
        <f t="shared" si="54"/>
        <v>249752458</v>
      </c>
      <c r="J95" s="42">
        <f t="shared" si="54"/>
        <v>223301299</v>
      </c>
      <c r="K95" s="42">
        <f t="shared" si="54"/>
        <v>249300449</v>
      </c>
      <c r="L95" s="42">
        <f t="shared" si="54"/>
        <v>452009</v>
      </c>
      <c r="M95" s="42">
        <f t="shared" si="54"/>
        <v>601625</v>
      </c>
      <c r="N95" s="42">
        <f t="shared" si="54"/>
        <v>21388641</v>
      </c>
      <c r="O95" s="42">
        <f t="shared" si="54"/>
        <v>227911808</v>
      </c>
      <c r="P95" s="43">
        <f>N95/I95*100</f>
        <v>8.56393613551543</v>
      </c>
      <c r="Q95" s="42">
        <f t="shared" ref="Q95" si="55">+Q96+Q97+Q98+Q99</f>
        <v>2097925</v>
      </c>
      <c r="R95" s="42">
        <f t="shared" ref="R95" si="56">+R96+R97+R98+R99</f>
        <v>20289167</v>
      </c>
      <c r="S95" s="42">
        <f t="shared" ref="S95" si="57">+S96+S97+S98+S99</f>
        <v>1099474</v>
      </c>
      <c r="T95" s="43">
        <f>R95/I95*100</f>
        <v>8.1237106383153197</v>
      </c>
      <c r="U95" s="42">
        <f t="shared" ref="U95" si="58">+U96+U97+U98+U99</f>
        <v>2097925</v>
      </c>
      <c r="V95" s="42">
        <f t="shared" ref="V95" si="59">+V96+V97+V98+V99</f>
        <v>20289167</v>
      </c>
      <c r="W95" s="42">
        <f t="shared" ref="W95" si="60">+W96+W97+W98+W99</f>
        <v>0</v>
      </c>
      <c r="X95" s="14"/>
      <c r="Y95" s="14"/>
      <c r="Z95" s="14"/>
      <c r="AA95" s="14"/>
      <c r="AB95" s="14"/>
    </row>
    <row r="96" spans="1:28" x14ac:dyDescent="0.25">
      <c r="B96" s="57" t="s">
        <v>115</v>
      </c>
      <c r="C96" s="32" t="s">
        <v>116</v>
      </c>
      <c r="D96" s="40">
        <v>6144000</v>
      </c>
      <c r="E96" s="40">
        <v>0</v>
      </c>
      <c r="F96" s="40">
        <v>0</v>
      </c>
      <c r="G96" s="40">
        <v>6144000</v>
      </c>
      <c r="H96" s="40">
        <v>0</v>
      </c>
      <c r="I96" s="40">
        <v>6144000</v>
      </c>
      <c r="J96" s="40">
        <v>0</v>
      </c>
      <c r="K96" s="40">
        <v>6144000</v>
      </c>
      <c r="L96" s="40">
        <v>0</v>
      </c>
      <c r="M96" s="40">
        <v>420846</v>
      </c>
      <c r="N96" s="40">
        <v>4481286</v>
      </c>
      <c r="O96" s="40">
        <v>1662714</v>
      </c>
      <c r="P96" s="41">
        <v>72.937600000000003</v>
      </c>
      <c r="Q96" s="40">
        <v>420846</v>
      </c>
      <c r="R96" s="40">
        <v>4481286</v>
      </c>
      <c r="S96" s="40">
        <v>0</v>
      </c>
      <c r="T96" s="41">
        <v>72.937600000000003</v>
      </c>
      <c r="U96" s="40">
        <v>420846</v>
      </c>
      <c r="V96" s="40">
        <v>4481286</v>
      </c>
      <c r="W96" s="40">
        <v>0</v>
      </c>
    </row>
    <row r="97" spans="2:28" x14ac:dyDescent="0.25">
      <c r="B97" s="57" t="s">
        <v>117</v>
      </c>
      <c r="C97" s="32" t="s">
        <v>118</v>
      </c>
      <c r="D97" s="40">
        <v>6144000</v>
      </c>
      <c r="E97" s="40">
        <v>-2115426</v>
      </c>
      <c r="F97" s="40">
        <v>-2115426</v>
      </c>
      <c r="G97" s="40">
        <v>4028574</v>
      </c>
      <c r="H97" s="40">
        <v>0</v>
      </c>
      <c r="I97" s="40">
        <v>4028574</v>
      </c>
      <c r="J97" s="40">
        <v>-2115426</v>
      </c>
      <c r="K97" s="40">
        <v>4028574</v>
      </c>
      <c r="L97" s="40">
        <v>0</v>
      </c>
      <c r="M97" s="40">
        <v>180779</v>
      </c>
      <c r="N97" s="40">
        <v>3196205</v>
      </c>
      <c r="O97" s="40">
        <v>832369</v>
      </c>
      <c r="P97" s="41">
        <v>79.338399999999993</v>
      </c>
      <c r="Q97" s="40">
        <v>180779</v>
      </c>
      <c r="R97" s="40">
        <v>3196205</v>
      </c>
      <c r="S97" s="40">
        <v>0</v>
      </c>
      <c r="T97" s="41">
        <v>79.338399999999993</v>
      </c>
      <c r="U97" s="40">
        <v>180779</v>
      </c>
      <c r="V97" s="40">
        <v>3196205</v>
      </c>
      <c r="W97" s="40">
        <v>0</v>
      </c>
    </row>
    <row r="98" spans="2:28" ht="24" x14ac:dyDescent="0.25">
      <c r="B98" s="57" t="s">
        <v>119</v>
      </c>
      <c r="C98" s="32" t="s">
        <v>120</v>
      </c>
      <c r="D98" s="40">
        <v>25000000</v>
      </c>
      <c r="E98" s="40">
        <v>0</v>
      </c>
      <c r="F98" s="40">
        <v>-11288850</v>
      </c>
      <c r="G98" s="40">
        <v>13711150</v>
      </c>
      <c r="H98" s="40">
        <v>0</v>
      </c>
      <c r="I98" s="40">
        <v>13711150</v>
      </c>
      <c r="J98" s="40">
        <v>0</v>
      </c>
      <c r="K98" s="40">
        <v>13711150</v>
      </c>
      <c r="L98" s="40">
        <v>0</v>
      </c>
      <c r="M98" s="40">
        <v>0</v>
      </c>
      <c r="N98" s="40">
        <v>13711150</v>
      </c>
      <c r="O98" s="40">
        <v>0</v>
      </c>
      <c r="P98" s="41">
        <v>100</v>
      </c>
      <c r="Q98" s="40">
        <v>1496300</v>
      </c>
      <c r="R98" s="40">
        <v>12611676</v>
      </c>
      <c r="S98" s="40">
        <v>1099474</v>
      </c>
      <c r="T98" s="41">
        <v>91.981200000000001</v>
      </c>
      <c r="U98" s="40">
        <v>1496300</v>
      </c>
      <c r="V98" s="40">
        <v>12611676</v>
      </c>
      <c r="W98" s="40">
        <v>0</v>
      </c>
    </row>
    <row r="99" spans="2:28" x14ac:dyDescent="0.25">
      <c r="B99" s="57" t="s">
        <v>302</v>
      </c>
      <c r="C99" s="32" t="s">
        <v>303</v>
      </c>
      <c r="D99" s="40">
        <v>0</v>
      </c>
      <c r="E99" s="40">
        <v>225868734</v>
      </c>
      <c r="F99" s="40">
        <v>225868734</v>
      </c>
      <c r="G99" s="40">
        <v>225868734</v>
      </c>
      <c r="H99" s="40">
        <v>0</v>
      </c>
      <c r="I99" s="40">
        <v>225868734</v>
      </c>
      <c r="J99" s="40">
        <v>225416725</v>
      </c>
      <c r="K99" s="40">
        <v>225416725</v>
      </c>
      <c r="L99" s="40">
        <v>452009</v>
      </c>
      <c r="M99" s="40">
        <v>0</v>
      </c>
      <c r="N99" s="40">
        <v>0</v>
      </c>
      <c r="O99" s="40">
        <v>225416725</v>
      </c>
      <c r="P99" s="41">
        <v>0</v>
      </c>
      <c r="Q99" s="40">
        <v>0</v>
      </c>
      <c r="R99" s="40">
        <v>0</v>
      </c>
      <c r="S99" s="40">
        <v>0</v>
      </c>
      <c r="T99" s="41">
        <v>0</v>
      </c>
      <c r="U99" s="40">
        <v>0</v>
      </c>
      <c r="V99" s="40">
        <v>0</v>
      </c>
      <c r="W99" s="40">
        <v>0</v>
      </c>
    </row>
    <row r="100" spans="2:28" s="15" customFormat="1" x14ac:dyDescent="0.25">
      <c r="B100" s="56" t="s">
        <v>244</v>
      </c>
      <c r="C100" s="37" t="s">
        <v>245</v>
      </c>
      <c r="D100" s="42">
        <f>+D101+D102+D103</f>
        <v>261256000</v>
      </c>
      <c r="E100" s="42">
        <f t="shared" ref="E100:W100" si="61">+E101+E102+E103</f>
        <v>-6568372</v>
      </c>
      <c r="F100" s="42">
        <f t="shared" si="61"/>
        <v>-50831072</v>
      </c>
      <c r="G100" s="42">
        <f t="shared" si="61"/>
        <v>210424928</v>
      </c>
      <c r="H100" s="42">
        <f t="shared" si="61"/>
        <v>0</v>
      </c>
      <c r="I100" s="42">
        <f t="shared" si="61"/>
        <v>210424928</v>
      </c>
      <c r="J100" s="42">
        <f t="shared" si="61"/>
        <v>0</v>
      </c>
      <c r="K100" s="42">
        <f t="shared" si="61"/>
        <v>210400928</v>
      </c>
      <c r="L100" s="42">
        <f t="shared" si="61"/>
        <v>24000</v>
      </c>
      <c r="M100" s="42">
        <f t="shared" si="61"/>
        <v>2920000</v>
      </c>
      <c r="N100" s="42">
        <f t="shared" si="61"/>
        <v>208834340</v>
      </c>
      <c r="O100" s="42">
        <f t="shared" si="61"/>
        <v>1566588</v>
      </c>
      <c r="P100" s="43">
        <f>N100/I100*100</f>
        <v>99.244106667818372</v>
      </c>
      <c r="Q100" s="42">
        <f t="shared" si="61"/>
        <v>14214562</v>
      </c>
      <c r="R100" s="42">
        <f t="shared" si="61"/>
        <v>121927664</v>
      </c>
      <c r="S100" s="42">
        <f t="shared" si="61"/>
        <v>86906676</v>
      </c>
      <c r="T100" s="43">
        <f>R100/I100*100</f>
        <v>57.943545547987554</v>
      </c>
      <c r="U100" s="42">
        <f t="shared" si="61"/>
        <v>14214562</v>
      </c>
      <c r="V100" s="42">
        <f t="shared" si="61"/>
        <v>121927664</v>
      </c>
      <c r="W100" s="42">
        <f t="shared" si="61"/>
        <v>0</v>
      </c>
      <c r="X100" s="14"/>
      <c r="Y100" s="14"/>
      <c r="Z100" s="14"/>
      <c r="AA100" s="14"/>
      <c r="AB100" s="14"/>
    </row>
    <row r="101" spans="2:28" x14ac:dyDescent="0.25">
      <c r="B101" s="57" t="s">
        <v>121</v>
      </c>
      <c r="C101" s="32" t="s">
        <v>122</v>
      </c>
      <c r="D101" s="40">
        <v>123956000</v>
      </c>
      <c r="E101" s="40">
        <v>0</v>
      </c>
      <c r="F101" s="40">
        <v>0</v>
      </c>
      <c r="G101" s="40">
        <v>123956000</v>
      </c>
      <c r="H101" s="40">
        <v>0</v>
      </c>
      <c r="I101" s="40">
        <v>123956000</v>
      </c>
      <c r="J101" s="40">
        <v>0</v>
      </c>
      <c r="K101" s="40">
        <v>123956000</v>
      </c>
      <c r="L101" s="40">
        <v>0</v>
      </c>
      <c r="M101" s="40">
        <v>0</v>
      </c>
      <c r="N101" s="40">
        <v>123956000</v>
      </c>
      <c r="O101" s="40">
        <v>0</v>
      </c>
      <c r="P101" s="41">
        <v>100</v>
      </c>
      <c r="Q101" s="40">
        <v>14214562</v>
      </c>
      <c r="R101" s="40">
        <v>73212906</v>
      </c>
      <c r="S101" s="40">
        <v>50743094</v>
      </c>
      <c r="T101" s="41">
        <v>59.063600000000001</v>
      </c>
      <c r="U101" s="40">
        <v>14214562</v>
      </c>
      <c r="V101" s="40">
        <v>73212906</v>
      </c>
      <c r="W101" s="40">
        <v>0</v>
      </c>
    </row>
    <row r="102" spans="2:28" x14ac:dyDescent="0.25">
      <c r="B102" s="57" t="s">
        <v>123</v>
      </c>
      <c r="C102" s="32" t="s">
        <v>124</v>
      </c>
      <c r="D102" s="40">
        <v>134380000</v>
      </c>
      <c r="E102" s="40">
        <v>-6568372</v>
      </c>
      <c r="F102" s="40">
        <v>-50831072</v>
      </c>
      <c r="G102" s="40">
        <v>83548928</v>
      </c>
      <c r="H102" s="40">
        <v>0</v>
      </c>
      <c r="I102" s="40">
        <v>83548928</v>
      </c>
      <c r="J102" s="40">
        <v>0</v>
      </c>
      <c r="K102" s="40">
        <v>83524928</v>
      </c>
      <c r="L102" s="40">
        <v>24000</v>
      </c>
      <c r="M102" s="40">
        <v>0</v>
      </c>
      <c r="N102" s="40">
        <v>81958340</v>
      </c>
      <c r="O102" s="40">
        <v>1566588</v>
      </c>
      <c r="P102" s="41">
        <v>98.096199999999996</v>
      </c>
      <c r="Q102" s="40">
        <v>0</v>
      </c>
      <c r="R102" s="40">
        <v>48714758</v>
      </c>
      <c r="S102" s="40">
        <v>33243582</v>
      </c>
      <c r="T102" s="41">
        <v>58.306899999999999</v>
      </c>
      <c r="U102" s="40">
        <v>0</v>
      </c>
      <c r="V102" s="40">
        <v>48714758</v>
      </c>
      <c r="W102" s="40">
        <v>0</v>
      </c>
    </row>
    <row r="103" spans="2:28" ht="24" x14ac:dyDescent="0.25">
      <c r="B103" s="57" t="s">
        <v>125</v>
      </c>
      <c r="C103" s="32" t="s">
        <v>126</v>
      </c>
      <c r="D103" s="40">
        <v>2920000</v>
      </c>
      <c r="E103" s="40">
        <v>0</v>
      </c>
      <c r="F103" s="40">
        <v>0</v>
      </c>
      <c r="G103" s="40">
        <v>2920000</v>
      </c>
      <c r="H103" s="40">
        <v>0</v>
      </c>
      <c r="I103" s="40">
        <v>2920000</v>
      </c>
      <c r="J103" s="40">
        <v>0</v>
      </c>
      <c r="K103" s="40">
        <v>2920000</v>
      </c>
      <c r="L103" s="40">
        <v>0</v>
      </c>
      <c r="M103" s="40">
        <v>2920000</v>
      </c>
      <c r="N103" s="40">
        <v>2920000</v>
      </c>
      <c r="O103" s="40">
        <v>0</v>
      </c>
      <c r="P103" s="41">
        <v>100</v>
      </c>
      <c r="Q103" s="40">
        <v>0</v>
      </c>
      <c r="R103" s="40">
        <v>0</v>
      </c>
      <c r="S103" s="40">
        <v>2920000</v>
      </c>
      <c r="T103" s="41">
        <v>0</v>
      </c>
      <c r="U103" s="40">
        <v>0</v>
      </c>
      <c r="V103" s="40">
        <v>0</v>
      </c>
      <c r="W103" s="40">
        <v>0</v>
      </c>
    </row>
    <row r="104" spans="2:28" s="15" customFormat="1" ht="45" x14ac:dyDescent="0.25">
      <c r="B104" s="56" t="s">
        <v>246</v>
      </c>
      <c r="C104" s="37" t="s">
        <v>247</v>
      </c>
      <c r="D104" s="42">
        <f>+D105+D106+D107</f>
        <v>20480000</v>
      </c>
      <c r="E104" s="42">
        <f t="shared" ref="E104:W104" si="62">+E105+E106+E107</f>
        <v>-6332000</v>
      </c>
      <c r="F104" s="42">
        <f t="shared" si="62"/>
        <v>-6332000</v>
      </c>
      <c r="G104" s="42">
        <f t="shared" si="62"/>
        <v>14148000</v>
      </c>
      <c r="H104" s="42">
        <f t="shared" si="62"/>
        <v>0</v>
      </c>
      <c r="I104" s="42">
        <f t="shared" si="62"/>
        <v>14148000</v>
      </c>
      <c r="J104" s="42">
        <f t="shared" si="62"/>
        <v>0</v>
      </c>
      <c r="K104" s="42">
        <f t="shared" si="62"/>
        <v>13100000</v>
      </c>
      <c r="L104" s="42">
        <f t="shared" si="62"/>
        <v>1048000</v>
      </c>
      <c r="M104" s="42">
        <f t="shared" si="62"/>
        <v>70000</v>
      </c>
      <c r="N104" s="42">
        <f t="shared" si="62"/>
        <v>12928000</v>
      </c>
      <c r="O104" s="42">
        <f t="shared" si="62"/>
        <v>172000</v>
      </c>
      <c r="P104" s="43">
        <f>N104/I104*100</f>
        <v>91.376873056262369</v>
      </c>
      <c r="Q104" s="42">
        <f t="shared" si="62"/>
        <v>2253072</v>
      </c>
      <c r="R104" s="42">
        <f t="shared" si="62"/>
        <v>6266122</v>
      </c>
      <c r="S104" s="42">
        <f t="shared" si="62"/>
        <v>6661878</v>
      </c>
      <c r="T104" s="43">
        <f>R104/I104*100</f>
        <v>44.28980774667798</v>
      </c>
      <c r="U104" s="42">
        <f t="shared" si="62"/>
        <v>2253072</v>
      </c>
      <c r="V104" s="42">
        <f t="shared" si="62"/>
        <v>6266122</v>
      </c>
      <c r="W104" s="42">
        <f t="shared" si="62"/>
        <v>0</v>
      </c>
      <c r="X104" s="14"/>
      <c r="Y104" s="14"/>
      <c r="Z104" s="14"/>
      <c r="AA104" s="14"/>
      <c r="AB104" s="14"/>
    </row>
    <row r="105" spans="2:28" ht="24" x14ac:dyDescent="0.25">
      <c r="B105" s="57" t="s">
        <v>127</v>
      </c>
      <c r="C105" s="32" t="s">
        <v>128</v>
      </c>
      <c r="D105" s="40">
        <v>10240000</v>
      </c>
      <c r="E105" s="40">
        <v>-3144000</v>
      </c>
      <c r="F105" s="40">
        <v>-7240000</v>
      </c>
      <c r="G105" s="40">
        <v>3000000</v>
      </c>
      <c r="H105" s="40">
        <v>0</v>
      </c>
      <c r="I105" s="40">
        <v>3000000</v>
      </c>
      <c r="J105" s="40">
        <v>0</v>
      </c>
      <c r="K105" s="40">
        <v>3000000</v>
      </c>
      <c r="L105" s="40">
        <v>0</v>
      </c>
      <c r="M105" s="40">
        <v>0</v>
      </c>
      <c r="N105" s="40">
        <v>3000000</v>
      </c>
      <c r="O105" s="40">
        <v>0</v>
      </c>
      <c r="P105" s="41">
        <v>100</v>
      </c>
      <c r="Q105" s="40">
        <v>0</v>
      </c>
      <c r="R105" s="40">
        <v>591728</v>
      </c>
      <c r="S105" s="40">
        <v>2408272</v>
      </c>
      <c r="T105" s="41">
        <v>19.724299999999999</v>
      </c>
      <c r="U105" s="40">
        <v>0</v>
      </c>
      <c r="V105" s="40">
        <v>591728</v>
      </c>
      <c r="W105" s="40">
        <v>0</v>
      </c>
    </row>
    <row r="106" spans="2:28" ht="24" x14ac:dyDescent="0.25">
      <c r="B106" s="57" t="s">
        <v>129</v>
      </c>
      <c r="C106" s="32" t="s">
        <v>130</v>
      </c>
      <c r="D106" s="40">
        <v>8192000</v>
      </c>
      <c r="E106" s="40">
        <v>-3188000</v>
      </c>
      <c r="F106" s="40">
        <v>908000</v>
      </c>
      <c r="G106" s="40">
        <v>9100000</v>
      </c>
      <c r="H106" s="40">
        <v>0</v>
      </c>
      <c r="I106" s="40">
        <v>9100000</v>
      </c>
      <c r="J106" s="40">
        <v>0</v>
      </c>
      <c r="K106" s="40">
        <v>9100000</v>
      </c>
      <c r="L106" s="40">
        <v>0</v>
      </c>
      <c r="M106" s="40">
        <v>0</v>
      </c>
      <c r="N106" s="40">
        <v>9100000</v>
      </c>
      <c r="O106" s="40">
        <v>0</v>
      </c>
      <c r="P106" s="41">
        <v>100</v>
      </c>
      <c r="Q106" s="40">
        <v>2183072</v>
      </c>
      <c r="R106" s="40">
        <v>4846394</v>
      </c>
      <c r="S106" s="40">
        <v>4253606</v>
      </c>
      <c r="T106" s="41">
        <v>53.257100000000001</v>
      </c>
      <c r="U106" s="40">
        <v>2183072</v>
      </c>
      <c r="V106" s="40">
        <v>4846394</v>
      </c>
      <c r="W106" s="40">
        <v>0</v>
      </c>
    </row>
    <row r="107" spans="2:28" x14ac:dyDescent="0.25">
      <c r="B107" s="57" t="s">
        <v>131</v>
      </c>
      <c r="C107" s="32" t="s">
        <v>132</v>
      </c>
      <c r="D107" s="40">
        <v>2048000</v>
      </c>
      <c r="E107" s="40">
        <v>0</v>
      </c>
      <c r="F107" s="40">
        <v>0</v>
      </c>
      <c r="G107" s="40">
        <v>2048000</v>
      </c>
      <c r="H107" s="40">
        <v>0</v>
      </c>
      <c r="I107" s="40">
        <v>2048000</v>
      </c>
      <c r="J107" s="40">
        <v>0</v>
      </c>
      <c r="K107" s="40">
        <v>1000000</v>
      </c>
      <c r="L107" s="40">
        <v>1048000</v>
      </c>
      <c r="M107" s="40">
        <v>70000</v>
      </c>
      <c r="N107" s="40">
        <v>828000</v>
      </c>
      <c r="O107" s="40">
        <v>172000</v>
      </c>
      <c r="P107" s="41">
        <v>40.429699999999997</v>
      </c>
      <c r="Q107" s="40">
        <v>70000</v>
      </c>
      <c r="R107" s="40">
        <v>828000</v>
      </c>
      <c r="S107" s="40">
        <v>0</v>
      </c>
      <c r="T107" s="41">
        <v>40.429699999999997</v>
      </c>
      <c r="U107" s="40">
        <v>70000</v>
      </c>
      <c r="V107" s="40">
        <v>828000</v>
      </c>
      <c r="W107" s="40">
        <v>0</v>
      </c>
    </row>
    <row r="108" spans="2:28" s="15" customFormat="1" ht="45" x14ac:dyDescent="0.25">
      <c r="B108" s="56" t="s">
        <v>248</v>
      </c>
      <c r="C108" s="37" t="s">
        <v>249</v>
      </c>
      <c r="D108" s="42">
        <f>+D109</f>
        <v>1229000</v>
      </c>
      <c r="E108" s="42">
        <f t="shared" ref="E108:W108" si="63">+E109</f>
        <v>0</v>
      </c>
      <c r="F108" s="42">
        <f t="shared" si="63"/>
        <v>0</v>
      </c>
      <c r="G108" s="42">
        <f t="shared" si="63"/>
        <v>1229000</v>
      </c>
      <c r="H108" s="42">
        <f t="shared" si="63"/>
        <v>0</v>
      </c>
      <c r="I108" s="42">
        <f t="shared" si="63"/>
        <v>1229000</v>
      </c>
      <c r="J108" s="42">
        <f t="shared" si="63"/>
        <v>0</v>
      </c>
      <c r="K108" s="42">
        <f t="shared" si="63"/>
        <v>800000</v>
      </c>
      <c r="L108" s="42">
        <f t="shared" si="63"/>
        <v>429000</v>
      </c>
      <c r="M108" s="42">
        <f t="shared" si="63"/>
        <v>0</v>
      </c>
      <c r="N108" s="42">
        <f t="shared" si="63"/>
        <v>615000</v>
      </c>
      <c r="O108" s="42">
        <f t="shared" si="63"/>
        <v>185000</v>
      </c>
      <c r="P108" s="43">
        <f>N108/I108*100</f>
        <v>50.040683482506097</v>
      </c>
      <c r="Q108" s="42">
        <f t="shared" si="63"/>
        <v>0</v>
      </c>
      <c r="R108" s="42">
        <f t="shared" si="63"/>
        <v>615000</v>
      </c>
      <c r="S108" s="42">
        <f t="shared" si="63"/>
        <v>0</v>
      </c>
      <c r="T108" s="43">
        <f>R108/I108*100</f>
        <v>50.040683482506097</v>
      </c>
      <c r="U108" s="42">
        <f t="shared" si="63"/>
        <v>0</v>
      </c>
      <c r="V108" s="42">
        <f t="shared" si="63"/>
        <v>615000</v>
      </c>
      <c r="W108" s="42">
        <f t="shared" si="63"/>
        <v>0</v>
      </c>
      <c r="X108" s="14"/>
      <c r="Y108" s="14"/>
      <c r="Z108" s="14"/>
      <c r="AA108" s="14"/>
      <c r="AB108" s="14"/>
    </row>
    <row r="109" spans="2:28" x14ac:dyDescent="0.25">
      <c r="B109" s="57" t="s">
        <v>133</v>
      </c>
      <c r="C109" s="32" t="s">
        <v>134</v>
      </c>
      <c r="D109" s="40">
        <v>1229000</v>
      </c>
      <c r="E109" s="40">
        <v>0</v>
      </c>
      <c r="F109" s="40">
        <v>0</v>
      </c>
      <c r="G109" s="40">
        <v>1229000</v>
      </c>
      <c r="H109" s="40">
        <v>0</v>
      </c>
      <c r="I109" s="40">
        <v>1229000</v>
      </c>
      <c r="J109" s="40">
        <v>0</v>
      </c>
      <c r="K109" s="40">
        <v>800000</v>
      </c>
      <c r="L109" s="40">
        <v>429000</v>
      </c>
      <c r="M109" s="40">
        <v>0</v>
      </c>
      <c r="N109" s="40">
        <v>615000</v>
      </c>
      <c r="O109" s="40">
        <v>185000</v>
      </c>
      <c r="P109" s="41">
        <v>50.040700000000001</v>
      </c>
      <c r="Q109" s="40">
        <v>0</v>
      </c>
      <c r="R109" s="40">
        <v>615000</v>
      </c>
      <c r="S109" s="40">
        <v>0</v>
      </c>
      <c r="T109" s="41">
        <v>50.040700000000001</v>
      </c>
      <c r="U109" s="40">
        <v>0</v>
      </c>
      <c r="V109" s="40">
        <v>615000</v>
      </c>
      <c r="W109" s="40">
        <v>0</v>
      </c>
    </row>
    <row r="110" spans="2:28" s="15" customFormat="1" x14ac:dyDescent="0.25">
      <c r="B110" s="56" t="s">
        <v>250</v>
      </c>
      <c r="C110" s="37" t="s">
        <v>251</v>
      </c>
      <c r="D110" s="42">
        <f>+D111</f>
        <v>107008000</v>
      </c>
      <c r="E110" s="42">
        <f t="shared" ref="E110:W110" si="64">+E111</f>
        <v>-37000000</v>
      </c>
      <c r="F110" s="42">
        <f t="shared" si="64"/>
        <v>-37000000</v>
      </c>
      <c r="G110" s="42">
        <f t="shared" si="64"/>
        <v>70008000</v>
      </c>
      <c r="H110" s="42">
        <f t="shared" si="64"/>
        <v>0</v>
      </c>
      <c r="I110" s="42">
        <f t="shared" si="64"/>
        <v>70008000</v>
      </c>
      <c r="J110" s="42">
        <f t="shared" si="64"/>
        <v>-37000000</v>
      </c>
      <c r="K110" s="42">
        <f t="shared" si="64"/>
        <v>70008000</v>
      </c>
      <c r="L110" s="42">
        <f t="shared" si="64"/>
        <v>0</v>
      </c>
      <c r="M110" s="42">
        <f t="shared" si="64"/>
        <v>4570048</v>
      </c>
      <c r="N110" s="42">
        <f t="shared" si="64"/>
        <v>48327872</v>
      </c>
      <c r="O110" s="42">
        <f t="shared" si="64"/>
        <v>21680128</v>
      </c>
      <c r="P110" s="43">
        <f t="shared" ref="P110:P111" si="65">N110/I110*100</f>
        <v>69.03192777968232</v>
      </c>
      <c r="Q110" s="42">
        <f t="shared" si="64"/>
        <v>4570048</v>
      </c>
      <c r="R110" s="42">
        <f t="shared" si="64"/>
        <v>48327872</v>
      </c>
      <c r="S110" s="42">
        <f t="shared" si="64"/>
        <v>0</v>
      </c>
      <c r="T110" s="43">
        <f t="shared" ref="T110:T111" si="66">R110/I110*100</f>
        <v>69.03192777968232</v>
      </c>
      <c r="U110" s="42">
        <f t="shared" si="64"/>
        <v>4570048</v>
      </c>
      <c r="V110" s="42">
        <f t="shared" si="64"/>
        <v>48327872</v>
      </c>
      <c r="W110" s="42">
        <f t="shared" si="64"/>
        <v>0</v>
      </c>
      <c r="X110" s="14"/>
      <c r="Y110" s="14"/>
      <c r="Z110" s="14"/>
      <c r="AA110" s="14"/>
      <c r="AB110" s="14"/>
    </row>
    <row r="111" spans="2:28" s="15" customFormat="1" ht="30" x14ac:dyDescent="0.25">
      <c r="B111" s="56" t="s">
        <v>252</v>
      </c>
      <c r="C111" s="37" t="s">
        <v>253</v>
      </c>
      <c r="D111" s="42">
        <f>SUM(D112:D115)</f>
        <v>107008000</v>
      </c>
      <c r="E111" s="42">
        <f t="shared" ref="E111:W111" si="67">SUM(E112:E115)</f>
        <v>-37000000</v>
      </c>
      <c r="F111" s="42">
        <f t="shared" si="67"/>
        <v>-37000000</v>
      </c>
      <c r="G111" s="42">
        <f t="shared" si="67"/>
        <v>70008000</v>
      </c>
      <c r="H111" s="42">
        <f t="shared" si="67"/>
        <v>0</v>
      </c>
      <c r="I111" s="42">
        <f t="shared" si="67"/>
        <v>70008000</v>
      </c>
      <c r="J111" s="42">
        <f t="shared" si="67"/>
        <v>-37000000</v>
      </c>
      <c r="K111" s="42">
        <f t="shared" si="67"/>
        <v>70008000</v>
      </c>
      <c r="L111" s="42">
        <f t="shared" si="67"/>
        <v>0</v>
      </c>
      <c r="M111" s="42">
        <f t="shared" si="67"/>
        <v>4570048</v>
      </c>
      <c r="N111" s="42">
        <f t="shared" si="67"/>
        <v>48327872</v>
      </c>
      <c r="O111" s="42">
        <f t="shared" si="67"/>
        <v>21680128</v>
      </c>
      <c r="P111" s="43">
        <f t="shared" si="65"/>
        <v>69.03192777968232</v>
      </c>
      <c r="Q111" s="42">
        <f t="shared" si="67"/>
        <v>4570048</v>
      </c>
      <c r="R111" s="42">
        <f t="shared" si="67"/>
        <v>48327872</v>
      </c>
      <c r="S111" s="42">
        <f t="shared" si="67"/>
        <v>0</v>
      </c>
      <c r="T111" s="43">
        <f t="shared" si="66"/>
        <v>69.03192777968232</v>
      </c>
      <c r="U111" s="42">
        <f t="shared" si="67"/>
        <v>4570048</v>
      </c>
      <c r="V111" s="42">
        <f t="shared" si="67"/>
        <v>48327872</v>
      </c>
      <c r="W111" s="42">
        <f t="shared" si="67"/>
        <v>0</v>
      </c>
      <c r="X111" s="14"/>
      <c r="Y111" s="14"/>
      <c r="Z111" s="14"/>
      <c r="AA111" s="14"/>
      <c r="AB111" s="14"/>
    </row>
    <row r="112" spans="2:28" x14ac:dyDescent="0.25">
      <c r="B112" s="57" t="s">
        <v>135</v>
      </c>
      <c r="C112" s="32" t="s">
        <v>136</v>
      </c>
      <c r="D112" s="40">
        <v>81920000</v>
      </c>
      <c r="E112" s="40">
        <v>-30000000</v>
      </c>
      <c r="F112" s="40">
        <v>-30000000</v>
      </c>
      <c r="G112" s="40">
        <v>51920000</v>
      </c>
      <c r="H112" s="40">
        <v>0</v>
      </c>
      <c r="I112" s="40">
        <v>51920000</v>
      </c>
      <c r="J112" s="40">
        <v>-30000000</v>
      </c>
      <c r="K112" s="40">
        <v>51920000</v>
      </c>
      <c r="L112" s="40">
        <v>0</v>
      </c>
      <c r="M112" s="40">
        <v>3377210</v>
      </c>
      <c r="N112" s="40">
        <v>36181100</v>
      </c>
      <c r="O112" s="40">
        <v>15738900</v>
      </c>
      <c r="P112" s="41">
        <v>69.686199999999999</v>
      </c>
      <c r="Q112" s="40">
        <v>3377210</v>
      </c>
      <c r="R112" s="40">
        <v>36181100</v>
      </c>
      <c r="S112" s="40">
        <v>0</v>
      </c>
      <c r="T112" s="41">
        <v>69.686199999999999</v>
      </c>
      <c r="U112" s="40">
        <v>3377210</v>
      </c>
      <c r="V112" s="40">
        <v>36181100</v>
      </c>
      <c r="W112" s="40">
        <v>0</v>
      </c>
    </row>
    <row r="113" spans="1:28" x14ac:dyDescent="0.25">
      <c r="B113" s="57" t="s">
        <v>137</v>
      </c>
      <c r="C113" s="32" t="s">
        <v>138</v>
      </c>
      <c r="D113" s="40">
        <v>15360000</v>
      </c>
      <c r="E113" s="40">
        <v>-5000000</v>
      </c>
      <c r="F113" s="40">
        <v>-5000000</v>
      </c>
      <c r="G113" s="40">
        <v>10360000</v>
      </c>
      <c r="H113" s="40">
        <v>0</v>
      </c>
      <c r="I113" s="40">
        <v>10360000</v>
      </c>
      <c r="J113" s="40">
        <v>-5000000</v>
      </c>
      <c r="K113" s="40">
        <v>10360000</v>
      </c>
      <c r="L113" s="40">
        <v>0</v>
      </c>
      <c r="M113" s="40">
        <v>1005458</v>
      </c>
      <c r="N113" s="40">
        <v>7174380</v>
      </c>
      <c r="O113" s="40">
        <v>3185620</v>
      </c>
      <c r="P113" s="41">
        <v>69.250799999999998</v>
      </c>
      <c r="Q113" s="40">
        <v>1005458</v>
      </c>
      <c r="R113" s="40">
        <v>7174380</v>
      </c>
      <c r="S113" s="40">
        <v>0</v>
      </c>
      <c r="T113" s="41">
        <v>69.250799999999998</v>
      </c>
      <c r="U113" s="40">
        <v>1005458</v>
      </c>
      <c r="V113" s="40">
        <v>7174380</v>
      </c>
      <c r="W113" s="40">
        <v>0</v>
      </c>
    </row>
    <row r="114" spans="1:28" x14ac:dyDescent="0.25">
      <c r="B114" s="57" t="s">
        <v>139</v>
      </c>
      <c r="C114" s="32" t="s">
        <v>140</v>
      </c>
      <c r="D114" s="40">
        <v>8192000</v>
      </c>
      <c r="E114" s="40">
        <v>-2000000</v>
      </c>
      <c r="F114" s="40">
        <v>-2000000</v>
      </c>
      <c r="G114" s="40">
        <v>6192000</v>
      </c>
      <c r="H114" s="40">
        <v>0</v>
      </c>
      <c r="I114" s="40">
        <v>6192000</v>
      </c>
      <c r="J114" s="40">
        <v>-2000000</v>
      </c>
      <c r="K114" s="40">
        <v>6192000</v>
      </c>
      <c r="L114" s="40">
        <v>0</v>
      </c>
      <c r="M114" s="40">
        <v>127870</v>
      </c>
      <c r="N114" s="40">
        <v>4480670</v>
      </c>
      <c r="O114" s="40">
        <v>1711330</v>
      </c>
      <c r="P114" s="41">
        <v>72.362200000000001</v>
      </c>
      <c r="Q114" s="40">
        <v>127870</v>
      </c>
      <c r="R114" s="40">
        <v>4480670</v>
      </c>
      <c r="S114" s="40">
        <v>0</v>
      </c>
      <c r="T114" s="41">
        <v>72.362200000000001</v>
      </c>
      <c r="U114" s="40">
        <v>127870</v>
      </c>
      <c r="V114" s="40">
        <v>4480670</v>
      </c>
      <c r="W114" s="40">
        <v>0</v>
      </c>
    </row>
    <row r="115" spans="1:28" x14ac:dyDescent="0.25">
      <c r="B115" s="57" t="s">
        <v>141</v>
      </c>
      <c r="C115" s="32" t="s">
        <v>142</v>
      </c>
      <c r="D115" s="40">
        <v>1536000</v>
      </c>
      <c r="E115" s="40">
        <v>0</v>
      </c>
      <c r="F115" s="40">
        <v>0</v>
      </c>
      <c r="G115" s="40">
        <v>1536000</v>
      </c>
      <c r="H115" s="40">
        <v>0</v>
      </c>
      <c r="I115" s="40">
        <v>1536000</v>
      </c>
      <c r="J115" s="40">
        <v>0</v>
      </c>
      <c r="K115" s="40">
        <v>1536000</v>
      </c>
      <c r="L115" s="40">
        <v>0</v>
      </c>
      <c r="M115" s="40">
        <v>59510</v>
      </c>
      <c r="N115" s="40">
        <v>491722</v>
      </c>
      <c r="O115" s="40">
        <v>1044278</v>
      </c>
      <c r="P115" s="41">
        <v>32.013199999999998</v>
      </c>
      <c r="Q115" s="40">
        <v>59510</v>
      </c>
      <c r="R115" s="40">
        <v>491722</v>
      </c>
      <c r="S115" s="40">
        <v>0</v>
      </c>
      <c r="T115" s="41">
        <v>32.013199999999998</v>
      </c>
      <c r="U115" s="40">
        <v>59510</v>
      </c>
      <c r="V115" s="40">
        <v>491722</v>
      </c>
      <c r="W115" s="40">
        <v>0</v>
      </c>
    </row>
    <row r="116" spans="1:28" x14ac:dyDescent="0.25">
      <c r="B116" s="57" t="s">
        <v>143</v>
      </c>
      <c r="C116" s="32" t="s">
        <v>144</v>
      </c>
      <c r="D116" s="40">
        <v>42830000</v>
      </c>
      <c r="E116" s="40">
        <v>-12598000</v>
      </c>
      <c r="F116" s="40">
        <v>-29730000</v>
      </c>
      <c r="G116" s="40">
        <v>13100000</v>
      </c>
      <c r="H116" s="40">
        <v>0</v>
      </c>
      <c r="I116" s="40">
        <v>13100000</v>
      </c>
      <c r="J116" s="40">
        <v>0</v>
      </c>
      <c r="K116" s="40">
        <v>13100000</v>
      </c>
      <c r="L116" s="40">
        <v>0</v>
      </c>
      <c r="M116" s="40">
        <v>13100000</v>
      </c>
      <c r="N116" s="40">
        <v>13100000</v>
      </c>
      <c r="O116" s="40">
        <v>0</v>
      </c>
      <c r="P116" s="41">
        <v>100</v>
      </c>
      <c r="Q116" s="40">
        <v>0</v>
      </c>
      <c r="R116" s="40">
        <v>0</v>
      </c>
      <c r="S116" s="40">
        <v>13100000</v>
      </c>
      <c r="T116" s="41">
        <v>0</v>
      </c>
      <c r="U116" s="40">
        <v>0</v>
      </c>
      <c r="V116" s="40">
        <v>0</v>
      </c>
      <c r="W116" s="40">
        <v>0</v>
      </c>
    </row>
    <row r="117" spans="1:28" x14ac:dyDescent="0.25">
      <c r="B117" s="57" t="s">
        <v>145</v>
      </c>
      <c r="C117" s="32" t="s">
        <v>146</v>
      </c>
      <c r="D117" s="40">
        <v>50000000</v>
      </c>
      <c r="E117" s="40">
        <v>-14700000</v>
      </c>
      <c r="F117" s="40">
        <v>-34700000</v>
      </c>
      <c r="G117" s="40">
        <v>15300000</v>
      </c>
      <c r="H117" s="40">
        <v>0</v>
      </c>
      <c r="I117" s="40">
        <v>15300000</v>
      </c>
      <c r="J117" s="40">
        <v>0</v>
      </c>
      <c r="K117" s="40">
        <v>15300000</v>
      </c>
      <c r="L117" s="40">
        <v>0</v>
      </c>
      <c r="M117" s="40">
        <v>15300000</v>
      </c>
      <c r="N117" s="40">
        <v>15300000</v>
      </c>
      <c r="O117" s="40">
        <v>0</v>
      </c>
      <c r="P117" s="41">
        <v>100</v>
      </c>
      <c r="Q117" s="40">
        <v>0</v>
      </c>
      <c r="R117" s="40">
        <v>0</v>
      </c>
      <c r="S117" s="40">
        <v>15300000</v>
      </c>
      <c r="T117" s="41">
        <v>0</v>
      </c>
      <c r="U117" s="40">
        <v>0</v>
      </c>
      <c r="V117" s="40">
        <v>0</v>
      </c>
      <c r="W117" s="40">
        <v>0</v>
      </c>
    </row>
    <row r="118" spans="1:28" x14ac:dyDescent="0.25">
      <c r="B118" s="57" t="s">
        <v>147</v>
      </c>
      <c r="C118" s="32" t="s">
        <v>148</v>
      </c>
      <c r="D118" s="40">
        <v>74951000</v>
      </c>
      <c r="E118" s="40">
        <v>-6865909</v>
      </c>
      <c r="F118" s="40">
        <v>-49717839</v>
      </c>
      <c r="G118" s="40">
        <v>25233161</v>
      </c>
      <c r="H118" s="40">
        <v>0</v>
      </c>
      <c r="I118" s="40">
        <v>25233161</v>
      </c>
      <c r="J118" s="40">
        <v>8957633</v>
      </c>
      <c r="K118" s="40">
        <v>25190794</v>
      </c>
      <c r="L118" s="40">
        <v>42367</v>
      </c>
      <c r="M118" s="40">
        <v>8548070</v>
      </c>
      <c r="N118" s="40">
        <v>16233161</v>
      </c>
      <c r="O118" s="40">
        <v>8957633</v>
      </c>
      <c r="P118" s="41">
        <v>64.332599999999999</v>
      </c>
      <c r="Q118" s="40">
        <v>0</v>
      </c>
      <c r="R118" s="40">
        <v>0</v>
      </c>
      <c r="S118" s="40">
        <v>16233161</v>
      </c>
      <c r="T118" s="41">
        <v>0</v>
      </c>
      <c r="U118" s="40">
        <v>0</v>
      </c>
      <c r="V118" s="40">
        <v>0</v>
      </c>
      <c r="W118" s="40">
        <v>0</v>
      </c>
    </row>
    <row r="119" spans="1:28" s="13" customFormat="1" x14ac:dyDescent="0.25">
      <c r="A119" s="13" t="s">
        <v>297</v>
      </c>
      <c r="B119" s="55" t="s">
        <v>292</v>
      </c>
      <c r="C119" s="44" t="s">
        <v>293</v>
      </c>
      <c r="D119" s="38">
        <f>+D120</f>
        <v>0</v>
      </c>
      <c r="E119" s="38">
        <f t="shared" ref="E119:W119" si="68">+E120</f>
        <v>0</v>
      </c>
      <c r="F119" s="38">
        <f t="shared" si="68"/>
        <v>21618000</v>
      </c>
      <c r="G119" s="38">
        <f t="shared" si="68"/>
        <v>21618000</v>
      </c>
      <c r="H119" s="38">
        <f t="shared" si="68"/>
        <v>0</v>
      </c>
      <c r="I119" s="38">
        <f t="shared" si="68"/>
        <v>21618000</v>
      </c>
      <c r="J119" s="38">
        <f t="shared" si="68"/>
        <v>0</v>
      </c>
      <c r="K119" s="38">
        <f t="shared" si="68"/>
        <v>21618000</v>
      </c>
      <c r="L119" s="38">
        <f t="shared" si="68"/>
        <v>0</v>
      </c>
      <c r="M119" s="38">
        <f t="shared" si="68"/>
        <v>0</v>
      </c>
      <c r="N119" s="38">
        <f t="shared" si="68"/>
        <v>21618000</v>
      </c>
      <c r="O119" s="38">
        <f t="shared" si="68"/>
        <v>0</v>
      </c>
      <c r="P119" s="38">
        <f t="shared" si="68"/>
        <v>100</v>
      </c>
      <c r="Q119" s="38">
        <f t="shared" si="68"/>
        <v>0</v>
      </c>
      <c r="R119" s="38">
        <f t="shared" si="68"/>
        <v>21618000</v>
      </c>
      <c r="S119" s="38">
        <f t="shared" si="68"/>
        <v>0</v>
      </c>
      <c r="T119" s="38">
        <f t="shared" si="68"/>
        <v>100</v>
      </c>
      <c r="U119" s="38">
        <f t="shared" si="68"/>
        <v>0</v>
      </c>
      <c r="V119" s="38">
        <f t="shared" si="68"/>
        <v>21618000</v>
      </c>
      <c r="W119" s="38">
        <f t="shared" si="68"/>
        <v>0</v>
      </c>
      <c r="X119" s="12"/>
      <c r="Y119" s="12"/>
      <c r="Z119" s="12"/>
      <c r="AA119" s="12"/>
      <c r="AB119" s="12"/>
    </row>
    <row r="120" spans="1:28" x14ac:dyDescent="0.25">
      <c r="B120" s="57">
        <v>1310304</v>
      </c>
      <c r="C120" s="32" t="s">
        <v>291</v>
      </c>
      <c r="D120" s="40">
        <v>0</v>
      </c>
      <c r="E120" s="40">
        <v>0</v>
      </c>
      <c r="F120" s="40">
        <v>21618000</v>
      </c>
      <c r="G120" s="40">
        <v>21618000</v>
      </c>
      <c r="H120" s="40">
        <v>0</v>
      </c>
      <c r="I120" s="40">
        <v>21618000</v>
      </c>
      <c r="J120" s="40">
        <v>0</v>
      </c>
      <c r="K120" s="40">
        <v>21618000</v>
      </c>
      <c r="L120" s="40">
        <v>0</v>
      </c>
      <c r="M120" s="40">
        <v>0</v>
      </c>
      <c r="N120" s="40">
        <v>21618000</v>
      </c>
      <c r="O120" s="40">
        <v>0</v>
      </c>
      <c r="P120" s="40">
        <v>100</v>
      </c>
      <c r="Q120" s="40">
        <v>0</v>
      </c>
      <c r="R120" s="40">
        <v>21618000</v>
      </c>
      <c r="S120" s="40">
        <v>0</v>
      </c>
      <c r="T120" s="41">
        <v>100</v>
      </c>
      <c r="U120" s="40">
        <v>0</v>
      </c>
      <c r="V120" s="40">
        <v>21618000</v>
      </c>
      <c r="W120" s="40">
        <v>0</v>
      </c>
    </row>
    <row r="121" spans="1:28" s="13" customFormat="1" x14ac:dyDescent="0.25">
      <c r="A121" s="13" t="s">
        <v>297</v>
      </c>
      <c r="B121" s="59" t="s">
        <v>254</v>
      </c>
      <c r="C121" s="33" t="s">
        <v>255</v>
      </c>
      <c r="D121" s="38">
        <f>+D122</f>
        <v>9640067000</v>
      </c>
      <c r="E121" s="38">
        <f t="shared" ref="E121:W122" si="69">+E122</f>
        <v>0</v>
      </c>
      <c r="F121" s="38">
        <f t="shared" si="69"/>
        <v>651114685</v>
      </c>
      <c r="G121" s="38">
        <f t="shared" si="69"/>
        <v>10291181685</v>
      </c>
      <c r="H121" s="38">
        <f t="shared" si="69"/>
        <v>0</v>
      </c>
      <c r="I121" s="38">
        <f t="shared" si="69"/>
        <v>10291181685</v>
      </c>
      <c r="J121" s="38">
        <f t="shared" si="69"/>
        <v>75214075</v>
      </c>
      <c r="K121" s="38">
        <f t="shared" si="69"/>
        <v>9638169328</v>
      </c>
      <c r="L121" s="38">
        <f t="shared" si="69"/>
        <v>653012357</v>
      </c>
      <c r="M121" s="38">
        <f t="shared" si="69"/>
        <v>205610399</v>
      </c>
      <c r="N121" s="38">
        <f t="shared" si="69"/>
        <v>8897209412</v>
      </c>
      <c r="O121" s="38">
        <f t="shared" si="69"/>
        <v>740959916</v>
      </c>
      <c r="P121" s="39">
        <f t="shared" ref="P121:P126" si="70">N121/I121*100</f>
        <v>86.454691835517821</v>
      </c>
      <c r="Q121" s="38">
        <f t="shared" si="69"/>
        <v>680699934</v>
      </c>
      <c r="R121" s="38">
        <f t="shared" si="69"/>
        <v>6495017909</v>
      </c>
      <c r="S121" s="38">
        <f t="shared" si="69"/>
        <v>2402191503</v>
      </c>
      <c r="T121" s="39">
        <f t="shared" ref="T121:T126" si="71">R121/I121*100</f>
        <v>63.112459849648452</v>
      </c>
      <c r="U121" s="38">
        <f t="shared" si="69"/>
        <v>680699934</v>
      </c>
      <c r="V121" s="38">
        <f t="shared" si="69"/>
        <v>6495017909</v>
      </c>
      <c r="W121" s="38">
        <f t="shared" si="69"/>
        <v>0</v>
      </c>
      <c r="X121" s="12"/>
      <c r="Y121" s="12"/>
      <c r="Z121" s="12"/>
      <c r="AA121" s="12"/>
      <c r="AB121" s="12"/>
    </row>
    <row r="122" spans="1:28" s="13" customFormat="1" x14ac:dyDescent="0.25">
      <c r="A122" s="13" t="s">
        <v>297</v>
      </c>
      <c r="B122" s="59" t="s">
        <v>256</v>
      </c>
      <c r="C122" s="33" t="s">
        <v>257</v>
      </c>
      <c r="D122" s="38">
        <f>+D123</f>
        <v>9640067000</v>
      </c>
      <c r="E122" s="38">
        <f t="shared" si="69"/>
        <v>0</v>
      </c>
      <c r="F122" s="38">
        <f t="shared" si="69"/>
        <v>651114685</v>
      </c>
      <c r="G122" s="38">
        <f t="shared" si="69"/>
        <v>10291181685</v>
      </c>
      <c r="H122" s="38">
        <f t="shared" si="69"/>
        <v>0</v>
      </c>
      <c r="I122" s="38">
        <f t="shared" si="69"/>
        <v>10291181685</v>
      </c>
      <c r="J122" s="38">
        <f t="shared" si="69"/>
        <v>75214075</v>
      </c>
      <c r="K122" s="38">
        <f t="shared" si="69"/>
        <v>9638169328</v>
      </c>
      <c r="L122" s="38">
        <f t="shared" si="69"/>
        <v>653012357</v>
      </c>
      <c r="M122" s="38">
        <f t="shared" si="69"/>
        <v>205610399</v>
      </c>
      <c r="N122" s="38">
        <f t="shared" si="69"/>
        <v>8897209412</v>
      </c>
      <c r="O122" s="38">
        <f t="shared" si="69"/>
        <v>740959916</v>
      </c>
      <c r="P122" s="39">
        <f t="shared" si="70"/>
        <v>86.454691835517821</v>
      </c>
      <c r="Q122" s="38">
        <f t="shared" si="69"/>
        <v>680699934</v>
      </c>
      <c r="R122" s="38">
        <f t="shared" si="69"/>
        <v>6495017909</v>
      </c>
      <c r="S122" s="38">
        <f t="shared" si="69"/>
        <v>2402191503</v>
      </c>
      <c r="T122" s="39">
        <f t="shared" si="71"/>
        <v>63.112459849648452</v>
      </c>
      <c r="U122" s="38">
        <f t="shared" si="69"/>
        <v>680699934</v>
      </c>
      <c r="V122" s="38">
        <f t="shared" si="69"/>
        <v>6495017909</v>
      </c>
      <c r="W122" s="38">
        <f t="shared" si="69"/>
        <v>0</v>
      </c>
      <c r="X122" s="12"/>
      <c r="Y122" s="12"/>
      <c r="Z122" s="12"/>
      <c r="AA122" s="12"/>
      <c r="AB122" s="12"/>
    </row>
    <row r="123" spans="1:28" s="15" customFormat="1" ht="24" x14ac:dyDescent="0.25">
      <c r="B123" s="60" t="s">
        <v>258</v>
      </c>
      <c r="C123" s="34" t="s">
        <v>259</v>
      </c>
      <c r="D123" s="42">
        <f t="shared" ref="D123:O123" si="72">+D124+D155+D163</f>
        <v>9640067000</v>
      </c>
      <c r="E123" s="42">
        <f t="shared" si="72"/>
        <v>0</v>
      </c>
      <c r="F123" s="42">
        <f t="shared" si="72"/>
        <v>651114685</v>
      </c>
      <c r="G123" s="42">
        <f t="shared" si="72"/>
        <v>10291181685</v>
      </c>
      <c r="H123" s="42">
        <f t="shared" si="72"/>
        <v>0</v>
      </c>
      <c r="I123" s="42">
        <f t="shared" si="72"/>
        <v>10291181685</v>
      </c>
      <c r="J123" s="42">
        <f t="shared" si="72"/>
        <v>75214075</v>
      </c>
      <c r="K123" s="42">
        <f t="shared" si="72"/>
        <v>9638169328</v>
      </c>
      <c r="L123" s="42">
        <f t="shared" si="72"/>
        <v>653012357</v>
      </c>
      <c r="M123" s="42">
        <f t="shared" si="72"/>
        <v>205610399</v>
      </c>
      <c r="N123" s="42">
        <f t="shared" si="72"/>
        <v>8897209412</v>
      </c>
      <c r="O123" s="42">
        <f t="shared" si="72"/>
        <v>740959916</v>
      </c>
      <c r="P123" s="43">
        <f t="shared" si="70"/>
        <v>86.454691835517821</v>
      </c>
      <c r="Q123" s="42">
        <f>+Q124+Q155+Q163</f>
        <v>680699934</v>
      </c>
      <c r="R123" s="42">
        <f>+R124+R155+R163</f>
        <v>6495017909</v>
      </c>
      <c r="S123" s="42">
        <f>+S124+S155+S163</f>
        <v>2402191503</v>
      </c>
      <c r="T123" s="43">
        <f t="shared" si="71"/>
        <v>63.112459849648452</v>
      </c>
      <c r="U123" s="42">
        <f>+U124+U155+U163</f>
        <v>680699934</v>
      </c>
      <c r="V123" s="42">
        <f>+V124+V155+V163</f>
        <v>6495017909</v>
      </c>
      <c r="W123" s="42">
        <f>+W124+W155+W163</f>
        <v>0</v>
      </c>
      <c r="X123" s="14"/>
      <c r="Y123" s="14"/>
      <c r="Z123" s="14"/>
      <c r="AA123" s="14"/>
      <c r="AB123" s="14"/>
    </row>
    <row r="124" spans="1:28" s="15" customFormat="1" ht="36" x14ac:dyDescent="0.25">
      <c r="B124" s="60" t="s">
        <v>260</v>
      </c>
      <c r="C124" s="34" t="s">
        <v>261</v>
      </c>
      <c r="D124" s="42">
        <f t="shared" ref="D124:O124" si="73">+D125+D141</f>
        <v>6590067000</v>
      </c>
      <c r="E124" s="42">
        <f t="shared" si="73"/>
        <v>0</v>
      </c>
      <c r="F124" s="42">
        <f t="shared" si="73"/>
        <v>567762844</v>
      </c>
      <c r="G124" s="42">
        <f t="shared" si="73"/>
        <v>7157829844</v>
      </c>
      <c r="H124" s="42">
        <f t="shared" si="73"/>
        <v>0</v>
      </c>
      <c r="I124" s="42">
        <f t="shared" si="73"/>
        <v>7157829844</v>
      </c>
      <c r="J124" s="42">
        <f t="shared" si="73"/>
        <v>66132009</v>
      </c>
      <c r="K124" s="42">
        <f t="shared" si="73"/>
        <v>6504854654</v>
      </c>
      <c r="L124" s="42">
        <f t="shared" si="73"/>
        <v>652975190</v>
      </c>
      <c r="M124" s="42">
        <f t="shared" si="73"/>
        <v>90169556</v>
      </c>
      <c r="N124" s="42">
        <f t="shared" si="73"/>
        <v>5773192604</v>
      </c>
      <c r="O124" s="42">
        <f t="shared" si="73"/>
        <v>731662050</v>
      </c>
      <c r="P124" s="43">
        <f t="shared" si="70"/>
        <v>80.655627890335197</v>
      </c>
      <c r="Q124" s="42">
        <f>+Q125+Q141</f>
        <v>428521742</v>
      </c>
      <c r="R124" s="42">
        <f>+R125+R141</f>
        <v>4187331177</v>
      </c>
      <c r="S124" s="42">
        <f>+S125+S141</f>
        <v>1585861427</v>
      </c>
      <c r="T124" s="43">
        <f t="shared" si="71"/>
        <v>58.50001003460568</v>
      </c>
      <c r="U124" s="42">
        <f>+U125+U141</f>
        <v>428521742</v>
      </c>
      <c r="V124" s="42">
        <f>+V125+V141</f>
        <v>4187331177</v>
      </c>
      <c r="W124" s="42">
        <f>+W125+W141</f>
        <v>0</v>
      </c>
      <c r="X124" s="14"/>
      <c r="Y124" s="14"/>
      <c r="Z124" s="14"/>
      <c r="AA124" s="14"/>
      <c r="AB124" s="14"/>
    </row>
    <row r="125" spans="1:28" s="15" customFormat="1" ht="36" x14ac:dyDescent="0.25">
      <c r="B125" s="60" t="s">
        <v>262</v>
      </c>
      <c r="C125" s="34" t="s">
        <v>263</v>
      </c>
      <c r="D125" s="42">
        <f t="shared" ref="D125:O125" si="74">+D126+D132</f>
        <v>3790067000</v>
      </c>
      <c r="E125" s="42">
        <f t="shared" si="74"/>
        <v>0</v>
      </c>
      <c r="F125" s="42">
        <f t="shared" si="74"/>
        <v>-83351841</v>
      </c>
      <c r="G125" s="42">
        <f t="shared" si="74"/>
        <v>3706715159</v>
      </c>
      <c r="H125" s="42">
        <f t="shared" si="74"/>
        <v>0</v>
      </c>
      <c r="I125" s="42">
        <f t="shared" si="74"/>
        <v>3706715159</v>
      </c>
      <c r="J125" s="42">
        <f t="shared" si="74"/>
        <v>30061620</v>
      </c>
      <c r="K125" s="42">
        <f t="shared" si="74"/>
        <v>3060014144</v>
      </c>
      <c r="L125" s="42">
        <f t="shared" si="74"/>
        <v>646701015</v>
      </c>
      <c r="M125" s="42">
        <f t="shared" si="74"/>
        <v>34188157</v>
      </c>
      <c r="N125" s="42">
        <f t="shared" si="74"/>
        <v>2924431507</v>
      </c>
      <c r="O125" s="42">
        <f t="shared" si="74"/>
        <v>135582637</v>
      </c>
      <c r="P125" s="43">
        <f t="shared" si="70"/>
        <v>78.895501314672231</v>
      </c>
      <c r="Q125" s="42">
        <f>+Q126+Q132</f>
        <v>237289264</v>
      </c>
      <c r="R125" s="42">
        <f>+R126+R132</f>
        <v>2219654045</v>
      </c>
      <c r="S125" s="42">
        <f>+S126+S132</f>
        <v>704777462</v>
      </c>
      <c r="T125" s="43">
        <f t="shared" si="71"/>
        <v>59.881969608876553</v>
      </c>
      <c r="U125" s="42">
        <f>+U126+U132</f>
        <v>237289264</v>
      </c>
      <c r="V125" s="42">
        <f>+V126+V132</f>
        <v>2219654045</v>
      </c>
      <c r="W125" s="42">
        <f>+W126+W132</f>
        <v>0</v>
      </c>
      <c r="X125" s="14"/>
      <c r="Y125" s="14"/>
      <c r="Z125" s="14"/>
      <c r="AA125" s="14"/>
      <c r="AB125" s="14"/>
    </row>
    <row r="126" spans="1:28" s="15" customFormat="1" ht="24" x14ac:dyDescent="0.25">
      <c r="B126" s="60" t="s">
        <v>149</v>
      </c>
      <c r="C126" s="34" t="s">
        <v>150</v>
      </c>
      <c r="D126" s="42">
        <f>+D127</f>
        <v>2522911000</v>
      </c>
      <c r="E126" s="42">
        <f t="shared" ref="E126:W126" si="75">+E127</f>
        <v>0</v>
      </c>
      <c r="F126" s="42">
        <f t="shared" si="75"/>
        <v>0</v>
      </c>
      <c r="G126" s="42">
        <f t="shared" si="75"/>
        <v>2522911000</v>
      </c>
      <c r="H126" s="42">
        <f t="shared" si="75"/>
        <v>0</v>
      </c>
      <c r="I126" s="42">
        <f t="shared" si="75"/>
        <v>2522911000</v>
      </c>
      <c r="J126" s="42">
        <f t="shared" si="75"/>
        <v>18052824</v>
      </c>
      <c r="K126" s="42">
        <f t="shared" si="75"/>
        <v>2510826309</v>
      </c>
      <c r="L126" s="42">
        <f t="shared" si="75"/>
        <v>12084691</v>
      </c>
      <c r="M126" s="42">
        <f t="shared" si="75"/>
        <v>27188157</v>
      </c>
      <c r="N126" s="42">
        <f t="shared" si="75"/>
        <v>2450125308</v>
      </c>
      <c r="O126" s="42">
        <f t="shared" si="75"/>
        <v>60701001</v>
      </c>
      <c r="P126" s="43">
        <f t="shared" si="70"/>
        <v>97.115011508531211</v>
      </c>
      <c r="Q126" s="42">
        <f t="shared" si="75"/>
        <v>214820209</v>
      </c>
      <c r="R126" s="42">
        <f t="shared" si="75"/>
        <v>1885472711</v>
      </c>
      <c r="S126" s="42">
        <f t="shared" si="75"/>
        <v>564652597</v>
      </c>
      <c r="T126" s="43">
        <f t="shared" si="71"/>
        <v>74.734016023553735</v>
      </c>
      <c r="U126" s="42">
        <f t="shared" si="75"/>
        <v>214820209</v>
      </c>
      <c r="V126" s="42">
        <f t="shared" si="75"/>
        <v>1885472711</v>
      </c>
      <c r="W126" s="42">
        <f t="shared" si="75"/>
        <v>0</v>
      </c>
      <c r="X126" s="14"/>
      <c r="Y126" s="14"/>
      <c r="Z126" s="14"/>
      <c r="AA126" s="14"/>
      <c r="AB126" s="14"/>
    </row>
    <row r="127" spans="1:28" ht="24" x14ac:dyDescent="0.25">
      <c r="B127" s="61">
        <v>1082001052</v>
      </c>
      <c r="C127" s="32" t="s">
        <v>151</v>
      </c>
      <c r="D127" s="40">
        <v>2522911000</v>
      </c>
      <c r="E127" s="40">
        <v>0</v>
      </c>
      <c r="F127" s="40">
        <v>0</v>
      </c>
      <c r="G127" s="40">
        <v>2522911000</v>
      </c>
      <c r="H127" s="40">
        <v>0</v>
      </c>
      <c r="I127" s="40">
        <v>2522911000</v>
      </c>
      <c r="J127" s="40">
        <v>18052824</v>
      </c>
      <c r="K127" s="40">
        <v>2510826309</v>
      </c>
      <c r="L127" s="40">
        <v>12084691</v>
      </c>
      <c r="M127" s="40">
        <v>27188157</v>
      </c>
      <c r="N127" s="40">
        <v>2450125308</v>
      </c>
      <c r="O127" s="40">
        <v>60701001</v>
      </c>
      <c r="P127" s="47">
        <v>97.114999999999995</v>
      </c>
      <c r="Q127" s="40">
        <v>214820209</v>
      </c>
      <c r="R127" s="40">
        <v>1885472711</v>
      </c>
      <c r="S127" s="40">
        <v>564652597</v>
      </c>
      <c r="T127" s="47">
        <v>74.733999999999995</v>
      </c>
      <c r="U127" s="40">
        <v>214820209</v>
      </c>
      <c r="V127" s="40">
        <v>1885472711</v>
      </c>
      <c r="W127" s="40">
        <v>0</v>
      </c>
    </row>
    <row r="128" spans="1:28" x14ac:dyDescent="0.25">
      <c r="B128" s="62" t="s">
        <v>22</v>
      </c>
      <c r="C128" s="32" t="s">
        <v>274</v>
      </c>
      <c r="D128" s="40">
        <v>2388996000</v>
      </c>
      <c r="E128" s="40">
        <v>-12797957</v>
      </c>
      <c r="F128" s="40">
        <v>-12797957</v>
      </c>
      <c r="G128" s="40">
        <v>2376198043</v>
      </c>
      <c r="H128" s="40">
        <v>0</v>
      </c>
      <c r="I128" s="40">
        <v>2376198043</v>
      </c>
      <c r="J128" s="40">
        <v>5254867</v>
      </c>
      <c r="K128" s="40">
        <v>2367113352</v>
      </c>
      <c r="L128" s="40">
        <v>9084691</v>
      </c>
      <c r="M128" s="40">
        <v>14390200</v>
      </c>
      <c r="N128" s="40">
        <v>2306412351</v>
      </c>
      <c r="O128" s="40">
        <v>60701001</v>
      </c>
      <c r="P128" s="41">
        <v>97.063100000000006</v>
      </c>
      <c r="Q128" s="40">
        <v>162248957</v>
      </c>
      <c r="R128" s="40">
        <v>1832901459</v>
      </c>
      <c r="S128" s="40">
        <v>473510892</v>
      </c>
      <c r="T128" s="47">
        <v>77.135900000000007</v>
      </c>
      <c r="U128" s="40">
        <v>162248957</v>
      </c>
      <c r="V128" s="40">
        <v>1832901459</v>
      </c>
      <c r="W128" s="40">
        <v>0</v>
      </c>
    </row>
    <row r="129" spans="2:28" x14ac:dyDescent="0.25">
      <c r="B129" s="62" t="s">
        <v>304</v>
      </c>
      <c r="C129" s="32" t="s">
        <v>305</v>
      </c>
      <c r="D129" s="40">
        <v>0</v>
      </c>
      <c r="E129" s="40">
        <v>12797957</v>
      </c>
      <c r="F129" s="40">
        <v>12797957</v>
      </c>
      <c r="G129" s="40">
        <v>12797957</v>
      </c>
      <c r="H129" s="40">
        <v>0</v>
      </c>
      <c r="I129" s="40">
        <v>12797957</v>
      </c>
      <c r="J129" s="40">
        <v>12797957</v>
      </c>
      <c r="K129" s="40">
        <v>12797957</v>
      </c>
      <c r="L129" s="40">
        <v>0</v>
      </c>
      <c r="M129" s="40">
        <v>12797957</v>
      </c>
      <c r="N129" s="40">
        <v>12797957</v>
      </c>
      <c r="O129" s="40">
        <v>0</v>
      </c>
      <c r="P129" s="41">
        <v>100</v>
      </c>
      <c r="Q129" s="40">
        <v>12797957</v>
      </c>
      <c r="R129" s="40">
        <v>12797957</v>
      </c>
      <c r="S129" s="40">
        <v>0</v>
      </c>
      <c r="T129" s="47">
        <v>100</v>
      </c>
      <c r="U129" s="40">
        <v>12797957</v>
      </c>
      <c r="V129" s="40">
        <v>12797957</v>
      </c>
      <c r="W129" s="40">
        <v>0</v>
      </c>
    </row>
    <row r="130" spans="2:28" x14ac:dyDescent="0.25">
      <c r="B130" s="62" t="s">
        <v>275</v>
      </c>
      <c r="C130" s="32" t="s">
        <v>153</v>
      </c>
      <c r="D130" s="40">
        <v>3000000</v>
      </c>
      <c r="E130" s="40">
        <v>0</v>
      </c>
      <c r="F130" s="40">
        <v>0</v>
      </c>
      <c r="G130" s="40">
        <v>3000000</v>
      </c>
      <c r="H130" s="40">
        <v>0</v>
      </c>
      <c r="I130" s="40">
        <v>3000000</v>
      </c>
      <c r="J130" s="40">
        <v>0</v>
      </c>
      <c r="K130" s="40">
        <v>0</v>
      </c>
      <c r="L130" s="40">
        <v>3000000</v>
      </c>
      <c r="M130" s="40">
        <v>0</v>
      </c>
      <c r="N130" s="40">
        <v>0</v>
      </c>
      <c r="O130" s="40">
        <v>0</v>
      </c>
      <c r="P130" s="41">
        <v>0</v>
      </c>
      <c r="Q130" s="40">
        <v>0</v>
      </c>
      <c r="R130" s="40">
        <v>0</v>
      </c>
      <c r="S130" s="40">
        <v>0</v>
      </c>
      <c r="T130" s="41">
        <v>0</v>
      </c>
      <c r="U130" s="40">
        <v>0</v>
      </c>
      <c r="V130" s="40">
        <v>0</v>
      </c>
      <c r="W130" s="40">
        <v>0</v>
      </c>
    </row>
    <row r="131" spans="2:28" x14ac:dyDescent="0.25">
      <c r="B131" s="62" t="s">
        <v>276</v>
      </c>
      <c r="C131" s="32" t="s">
        <v>155</v>
      </c>
      <c r="D131" s="40">
        <v>130915000</v>
      </c>
      <c r="E131" s="40">
        <v>0</v>
      </c>
      <c r="F131" s="40">
        <v>0</v>
      </c>
      <c r="G131" s="40">
        <v>130915000</v>
      </c>
      <c r="H131" s="40">
        <v>0</v>
      </c>
      <c r="I131" s="40">
        <v>130915000</v>
      </c>
      <c r="J131" s="40">
        <v>0</v>
      </c>
      <c r="K131" s="40">
        <v>130915000</v>
      </c>
      <c r="L131" s="40">
        <v>0</v>
      </c>
      <c r="M131" s="40">
        <v>0</v>
      </c>
      <c r="N131" s="40">
        <v>130915000</v>
      </c>
      <c r="O131" s="40">
        <v>0</v>
      </c>
      <c r="P131" s="41">
        <v>100</v>
      </c>
      <c r="Q131" s="40">
        <v>39773295</v>
      </c>
      <c r="R131" s="40">
        <v>39773295</v>
      </c>
      <c r="S131" s="40">
        <v>91141705</v>
      </c>
      <c r="T131" s="41">
        <v>30.381</v>
      </c>
      <c r="U131" s="40">
        <v>39773295</v>
      </c>
      <c r="V131" s="40">
        <v>39773295</v>
      </c>
      <c r="W131" s="40">
        <v>0</v>
      </c>
    </row>
    <row r="132" spans="2:28" s="15" customFormat="1" ht="36" x14ac:dyDescent="0.25">
      <c r="B132" s="60" t="s">
        <v>156</v>
      </c>
      <c r="C132" s="34" t="s">
        <v>157</v>
      </c>
      <c r="D132" s="42">
        <f>+D133+D137+D139</f>
        <v>1267156000</v>
      </c>
      <c r="E132" s="42">
        <f t="shared" ref="E132:W132" si="76">+E133+E137+E139</f>
        <v>0</v>
      </c>
      <c r="F132" s="42">
        <f t="shared" si="76"/>
        <v>-83351841</v>
      </c>
      <c r="G132" s="42">
        <f t="shared" si="76"/>
        <v>1183804159</v>
      </c>
      <c r="H132" s="42">
        <f t="shared" si="76"/>
        <v>0</v>
      </c>
      <c r="I132" s="42">
        <f t="shared" si="76"/>
        <v>1183804159</v>
      </c>
      <c r="J132" s="42">
        <f t="shared" si="76"/>
        <v>12008796</v>
      </c>
      <c r="K132" s="42">
        <f t="shared" si="76"/>
        <v>549187835</v>
      </c>
      <c r="L132" s="42">
        <f t="shared" si="76"/>
        <v>634616324</v>
      </c>
      <c r="M132" s="42">
        <f t="shared" si="76"/>
        <v>7000000</v>
      </c>
      <c r="N132" s="42">
        <f t="shared" si="76"/>
        <v>474306199</v>
      </c>
      <c r="O132" s="42">
        <f t="shared" si="76"/>
        <v>74881636</v>
      </c>
      <c r="P132" s="43">
        <f t="shared" ref="P132" si="77">N132/I132*100</f>
        <v>40.06627239767959</v>
      </c>
      <c r="Q132" s="42">
        <f t="shared" si="76"/>
        <v>22469055</v>
      </c>
      <c r="R132" s="42">
        <f t="shared" si="76"/>
        <v>334181334</v>
      </c>
      <c r="S132" s="42">
        <f t="shared" si="76"/>
        <v>140124865</v>
      </c>
      <c r="T132" s="43">
        <f t="shared" ref="T132" si="78">R132/I132*100</f>
        <v>28.229444157578769</v>
      </c>
      <c r="U132" s="42">
        <f t="shared" si="76"/>
        <v>22469055</v>
      </c>
      <c r="V132" s="42">
        <f t="shared" si="76"/>
        <v>334181334</v>
      </c>
      <c r="W132" s="42">
        <f t="shared" si="76"/>
        <v>0</v>
      </c>
      <c r="X132" s="14"/>
      <c r="Y132" s="14"/>
      <c r="Z132" s="14"/>
      <c r="AA132" s="14"/>
      <c r="AB132" s="14"/>
    </row>
    <row r="133" spans="2:28" x14ac:dyDescent="0.25">
      <c r="B133" s="63">
        <v>1082001010</v>
      </c>
      <c r="C133" s="11" t="s">
        <v>158</v>
      </c>
      <c r="D133" s="40">
        <v>1004344000</v>
      </c>
      <c r="E133" s="40">
        <v>0</v>
      </c>
      <c r="F133" s="40">
        <v>-83519841</v>
      </c>
      <c r="G133" s="40">
        <v>920824159</v>
      </c>
      <c r="H133" s="40">
        <v>0</v>
      </c>
      <c r="I133" s="40">
        <v>920824159</v>
      </c>
      <c r="J133" s="40">
        <v>12008796</v>
      </c>
      <c r="K133" s="40">
        <v>286207835</v>
      </c>
      <c r="L133" s="40">
        <v>634616324</v>
      </c>
      <c r="M133" s="40">
        <v>0</v>
      </c>
      <c r="N133" s="40">
        <v>211326199</v>
      </c>
      <c r="O133" s="40">
        <v>74881636</v>
      </c>
      <c r="P133" s="41">
        <v>22.9497</v>
      </c>
      <c r="Q133" s="40">
        <v>6709000</v>
      </c>
      <c r="R133" s="40">
        <v>143915264</v>
      </c>
      <c r="S133" s="40">
        <v>67410935</v>
      </c>
      <c r="T133" s="41">
        <v>15.629</v>
      </c>
      <c r="U133" s="40">
        <v>6709000</v>
      </c>
      <c r="V133" s="40">
        <v>143915264</v>
      </c>
      <c r="W133" s="40">
        <v>0</v>
      </c>
    </row>
    <row r="134" spans="2:28" x14ac:dyDescent="0.25">
      <c r="B134" s="63" t="s">
        <v>22</v>
      </c>
      <c r="C134" s="11" t="s">
        <v>23</v>
      </c>
      <c r="D134" s="40">
        <v>124344000</v>
      </c>
      <c r="E134" s="40">
        <v>0</v>
      </c>
      <c r="F134" s="40">
        <v>-168000</v>
      </c>
      <c r="G134" s="40">
        <v>124176000</v>
      </c>
      <c r="H134" s="40">
        <v>0</v>
      </c>
      <c r="I134" s="40">
        <v>124176000</v>
      </c>
      <c r="J134" s="40">
        <v>0</v>
      </c>
      <c r="K134" s="40">
        <v>124176000</v>
      </c>
      <c r="L134" s="40">
        <v>0</v>
      </c>
      <c r="M134" s="40">
        <v>0</v>
      </c>
      <c r="N134" s="40">
        <v>124176000</v>
      </c>
      <c r="O134" s="40">
        <v>0</v>
      </c>
      <c r="P134" s="41">
        <v>100</v>
      </c>
      <c r="Q134" s="40">
        <v>6709000</v>
      </c>
      <c r="R134" s="40">
        <v>56765065</v>
      </c>
      <c r="S134" s="40">
        <v>67410935</v>
      </c>
      <c r="T134" s="41">
        <v>45.7134</v>
      </c>
      <c r="U134" s="40">
        <v>6709000</v>
      </c>
      <c r="V134" s="40">
        <v>56765065</v>
      </c>
      <c r="W134" s="40">
        <v>0</v>
      </c>
    </row>
    <row r="135" spans="2:28" x14ac:dyDescent="0.25">
      <c r="B135" s="63" t="s">
        <v>276</v>
      </c>
      <c r="C135" s="11" t="s">
        <v>155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1">
        <v>0</v>
      </c>
      <c r="Q135" s="40">
        <v>0</v>
      </c>
      <c r="R135" s="40">
        <v>0</v>
      </c>
      <c r="S135" s="40">
        <v>0</v>
      </c>
      <c r="T135" s="41">
        <v>0</v>
      </c>
      <c r="U135" s="40">
        <v>0</v>
      </c>
      <c r="V135" s="40">
        <v>0</v>
      </c>
      <c r="W135" s="40">
        <v>0</v>
      </c>
    </row>
    <row r="136" spans="2:28" x14ac:dyDescent="0.25">
      <c r="B136" s="63" t="s">
        <v>159</v>
      </c>
      <c r="C136" s="11" t="s">
        <v>160</v>
      </c>
      <c r="D136" s="40">
        <v>880000000</v>
      </c>
      <c r="E136" s="40">
        <v>0</v>
      </c>
      <c r="F136" s="40">
        <v>-83351841</v>
      </c>
      <c r="G136" s="40">
        <v>796648159</v>
      </c>
      <c r="H136" s="40">
        <v>0</v>
      </c>
      <c r="I136" s="40">
        <v>796648159</v>
      </c>
      <c r="J136" s="40">
        <v>12008796</v>
      </c>
      <c r="K136" s="40">
        <v>162031835</v>
      </c>
      <c r="L136" s="40">
        <v>634616324</v>
      </c>
      <c r="M136" s="40">
        <v>0</v>
      </c>
      <c r="N136" s="40">
        <v>87150199</v>
      </c>
      <c r="O136" s="40">
        <v>74881636</v>
      </c>
      <c r="P136" s="41">
        <v>10.9396</v>
      </c>
      <c r="Q136" s="40">
        <v>0</v>
      </c>
      <c r="R136" s="40">
        <v>87150199</v>
      </c>
      <c r="S136" s="40">
        <v>0</v>
      </c>
      <c r="T136" s="41">
        <v>10.9396</v>
      </c>
      <c r="U136" s="40">
        <v>0</v>
      </c>
      <c r="V136" s="40">
        <v>87150199</v>
      </c>
      <c r="W136" s="40">
        <v>0</v>
      </c>
    </row>
    <row r="137" spans="2:28" ht="24" x14ac:dyDescent="0.25">
      <c r="B137" s="63">
        <v>1082001042</v>
      </c>
      <c r="C137" s="11" t="s">
        <v>161</v>
      </c>
      <c r="D137" s="40">
        <v>216340000</v>
      </c>
      <c r="E137" s="40">
        <v>0</v>
      </c>
      <c r="F137" s="40">
        <v>364633</v>
      </c>
      <c r="G137" s="40">
        <v>216704633</v>
      </c>
      <c r="H137" s="40">
        <v>0</v>
      </c>
      <c r="I137" s="40">
        <v>216704633</v>
      </c>
      <c r="J137" s="40">
        <v>0</v>
      </c>
      <c r="K137" s="40">
        <v>216704633</v>
      </c>
      <c r="L137" s="40">
        <v>0</v>
      </c>
      <c r="M137" s="40">
        <v>7000000</v>
      </c>
      <c r="N137" s="40">
        <v>216704633</v>
      </c>
      <c r="O137" s="40">
        <v>0</v>
      </c>
      <c r="P137" s="41">
        <v>100</v>
      </c>
      <c r="Q137" s="40">
        <v>15760055</v>
      </c>
      <c r="R137" s="40">
        <v>143990703</v>
      </c>
      <c r="S137" s="40">
        <v>72713930</v>
      </c>
      <c r="T137" s="41">
        <v>66.445599999999999</v>
      </c>
      <c r="U137" s="40">
        <v>15760055</v>
      </c>
      <c r="V137" s="40">
        <v>143990703</v>
      </c>
      <c r="W137" s="40">
        <v>0</v>
      </c>
    </row>
    <row r="138" spans="2:28" x14ac:dyDescent="0.25">
      <c r="B138" s="63" t="s">
        <v>22</v>
      </c>
      <c r="C138" s="11" t="s">
        <v>23</v>
      </c>
      <c r="D138" s="40">
        <v>216340000</v>
      </c>
      <c r="E138" s="40">
        <v>0</v>
      </c>
      <c r="F138" s="40">
        <v>364633</v>
      </c>
      <c r="G138" s="40">
        <v>216704633</v>
      </c>
      <c r="H138" s="40">
        <v>0</v>
      </c>
      <c r="I138" s="40">
        <v>216704633</v>
      </c>
      <c r="J138" s="40">
        <v>0</v>
      </c>
      <c r="K138" s="40">
        <v>216704633</v>
      </c>
      <c r="L138" s="40">
        <v>0</v>
      </c>
      <c r="M138" s="40">
        <v>7000000</v>
      </c>
      <c r="N138" s="40">
        <v>216704633</v>
      </c>
      <c r="O138" s="40">
        <v>0</v>
      </c>
      <c r="P138" s="41">
        <v>100</v>
      </c>
      <c r="Q138" s="40">
        <v>15760055</v>
      </c>
      <c r="R138" s="40">
        <v>143990703</v>
      </c>
      <c r="S138" s="40">
        <v>72713930</v>
      </c>
      <c r="T138" s="41">
        <v>66.445599999999999</v>
      </c>
      <c r="U138" s="40">
        <v>15760055</v>
      </c>
      <c r="V138" s="40">
        <v>143990703</v>
      </c>
      <c r="W138" s="40">
        <v>0</v>
      </c>
    </row>
    <row r="139" spans="2:28" ht="24" x14ac:dyDescent="0.25">
      <c r="B139" s="63">
        <v>1082001052</v>
      </c>
      <c r="C139" s="11" t="s">
        <v>151</v>
      </c>
      <c r="D139" s="40">
        <v>46472000</v>
      </c>
      <c r="E139" s="40">
        <v>0</v>
      </c>
      <c r="F139" s="40">
        <v>-196633</v>
      </c>
      <c r="G139" s="40">
        <v>46275367</v>
      </c>
      <c r="H139" s="40">
        <v>0</v>
      </c>
      <c r="I139" s="40">
        <v>46275367</v>
      </c>
      <c r="J139" s="40">
        <v>0</v>
      </c>
      <c r="K139" s="40">
        <v>46275367</v>
      </c>
      <c r="L139" s="40">
        <v>0</v>
      </c>
      <c r="M139" s="40">
        <v>0</v>
      </c>
      <c r="N139" s="40">
        <v>46275367</v>
      </c>
      <c r="O139" s="40">
        <v>0</v>
      </c>
      <c r="P139" s="41">
        <v>100</v>
      </c>
      <c r="Q139" s="40">
        <v>0</v>
      </c>
      <c r="R139" s="40">
        <v>46275367</v>
      </c>
      <c r="S139" s="40">
        <v>0</v>
      </c>
      <c r="T139" s="41">
        <v>100</v>
      </c>
      <c r="U139" s="40">
        <v>0</v>
      </c>
      <c r="V139" s="40">
        <v>46275367</v>
      </c>
      <c r="W139" s="40">
        <v>0</v>
      </c>
    </row>
    <row r="140" spans="2:28" x14ac:dyDescent="0.25">
      <c r="B140" s="63" t="s">
        <v>22</v>
      </c>
      <c r="C140" s="11" t="s">
        <v>23</v>
      </c>
      <c r="D140" s="40">
        <v>46472000</v>
      </c>
      <c r="E140" s="40">
        <v>0</v>
      </c>
      <c r="F140" s="40">
        <v>-196633</v>
      </c>
      <c r="G140" s="40">
        <v>46275367</v>
      </c>
      <c r="H140" s="40">
        <v>0</v>
      </c>
      <c r="I140" s="40">
        <v>46275367</v>
      </c>
      <c r="J140" s="40">
        <v>0</v>
      </c>
      <c r="K140" s="40">
        <v>46275367</v>
      </c>
      <c r="L140" s="40">
        <v>0</v>
      </c>
      <c r="M140" s="40">
        <v>0</v>
      </c>
      <c r="N140" s="40">
        <v>46275367</v>
      </c>
      <c r="O140" s="40">
        <v>0</v>
      </c>
      <c r="P140" s="41">
        <v>100</v>
      </c>
      <c r="Q140" s="40">
        <v>0</v>
      </c>
      <c r="R140" s="40">
        <v>46275367</v>
      </c>
      <c r="S140" s="40">
        <v>0</v>
      </c>
      <c r="T140" s="41">
        <v>100</v>
      </c>
      <c r="U140" s="40">
        <v>0</v>
      </c>
      <c r="V140" s="40">
        <v>46275367</v>
      </c>
      <c r="W140" s="40">
        <v>0</v>
      </c>
    </row>
    <row r="141" spans="2:28" s="15" customFormat="1" x14ac:dyDescent="0.25">
      <c r="B141" s="60" t="s">
        <v>264</v>
      </c>
      <c r="C141" s="34" t="s">
        <v>265</v>
      </c>
      <c r="D141" s="42">
        <f>+D142+D149</f>
        <v>2800000000</v>
      </c>
      <c r="E141" s="42">
        <f t="shared" ref="E141:W141" si="79">+E142+E149</f>
        <v>0</v>
      </c>
      <c r="F141" s="42">
        <f t="shared" si="79"/>
        <v>651114685</v>
      </c>
      <c r="G141" s="42">
        <f t="shared" si="79"/>
        <v>3451114685</v>
      </c>
      <c r="H141" s="42">
        <f t="shared" si="79"/>
        <v>0</v>
      </c>
      <c r="I141" s="42">
        <f t="shared" si="79"/>
        <v>3451114685</v>
      </c>
      <c r="J141" s="42">
        <f t="shared" si="79"/>
        <v>36070389</v>
      </c>
      <c r="K141" s="42">
        <f t="shared" si="79"/>
        <v>3444840510</v>
      </c>
      <c r="L141" s="42">
        <f t="shared" si="79"/>
        <v>6274175</v>
      </c>
      <c r="M141" s="42">
        <f t="shared" si="79"/>
        <v>55981399</v>
      </c>
      <c r="N141" s="42">
        <f t="shared" si="79"/>
        <v>2848761097</v>
      </c>
      <c r="O141" s="42">
        <f t="shared" si="79"/>
        <v>596079413</v>
      </c>
      <c r="P141" s="43">
        <f>N141/I141*100</f>
        <v>82.546115009794292</v>
      </c>
      <c r="Q141" s="42">
        <f t="shared" si="79"/>
        <v>191232478</v>
      </c>
      <c r="R141" s="42">
        <f t="shared" si="79"/>
        <v>1967677132</v>
      </c>
      <c r="S141" s="42">
        <f t="shared" si="79"/>
        <v>881083965</v>
      </c>
      <c r="T141" s="43">
        <f t="shared" ref="T141:T142" si="80">R141/I141*100</f>
        <v>57.015698161302922</v>
      </c>
      <c r="U141" s="42">
        <f t="shared" si="79"/>
        <v>191232478</v>
      </c>
      <c r="V141" s="42">
        <f t="shared" si="79"/>
        <v>1967677132</v>
      </c>
      <c r="W141" s="42">
        <f t="shared" si="79"/>
        <v>0</v>
      </c>
      <c r="X141" s="14"/>
      <c r="Y141" s="14"/>
      <c r="Z141" s="14"/>
      <c r="AA141" s="14"/>
      <c r="AB141" s="14"/>
    </row>
    <row r="142" spans="2:28" s="15" customFormat="1" x14ac:dyDescent="0.25">
      <c r="B142" s="60" t="s">
        <v>162</v>
      </c>
      <c r="C142" s="34" t="s">
        <v>163</v>
      </c>
      <c r="D142" s="42">
        <f>+D143+D145+D147</f>
        <v>1100000000</v>
      </c>
      <c r="E142" s="42">
        <f t="shared" ref="E142:G142" si="81">+E143+E145+E147</f>
        <v>0</v>
      </c>
      <c r="F142" s="42">
        <f t="shared" si="81"/>
        <v>69000000</v>
      </c>
      <c r="G142" s="42">
        <f t="shared" si="81"/>
        <v>1169000000</v>
      </c>
      <c r="H142" s="42">
        <f t="shared" ref="H142" si="82">+H143+H145+H147</f>
        <v>0</v>
      </c>
      <c r="I142" s="42">
        <f t="shared" ref="I142" si="83">+I143+I145+I147</f>
        <v>1169000000</v>
      </c>
      <c r="J142" s="42">
        <f t="shared" ref="J142" si="84">+J143+J145+J147</f>
        <v>837189</v>
      </c>
      <c r="K142" s="42">
        <f t="shared" ref="K142" si="85">+K143+K145+K147</f>
        <v>1168533927</v>
      </c>
      <c r="L142" s="42">
        <f t="shared" ref="L142" si="86">+L143+L145+L147</f>
        <v>466073</v>
      </c>
      <c r="M142" s="42">
        <f t="shared" ref="M142" si="87">+M143+M145+M147</f>
        <v>-12415668</v>
      </c>
      <c r="N142" s="42">
        <f t="shared" ref="N142" si="88">+N143+N145+N147</f>
        <v>1145147998</v>
      </c>
      <c r="O142" s="42">
        <f t="shared" ref="O142" si="89">+O143+O145+O147</f>
        <v>23385929</v>
      </c>
      <c r="P142" s="43">
        <f t="shared" ref="P142" si="90">N142/I142*100</f>
        <v>97.959623438836601</v>
      </c>
      <c r="Q142" s="42">
        <f t="shared" ref="Q142" si="91">+Q143+Q145+Q147</f>
        <v>75707818</v>
      </c>
      <c r="R142" s="42">
        <f t="shared" ref="R142" si="92">+R143+R145+R147</f>
        <v>977940412</v>
      </c>
      <c r="S142" s="42">
        <f t="shared" ref="S142" si="93">+S143+S145+S147</f>
        <v>167207586</v>
      </c>
      <c r="T142" s="43">
        <f t="shared" si="80"/>
        <v>83.656151582549185</v>
      </c>
      <c r="U142" s="42">
        <f t="shared" ref="U142" si="94">+U143+U145+U147</f>
        <v>75707818</v>
      </c>
      <c r="V142" s="42">
        <f t="shared" ref="V142" si="95">+V143+V145+V147</f>
        <v>977940412</v>
      </c>
      <c r="W142" s="42">
        <f t="shared" ref="W142" si="96">+W143+W145+W147</f>
        <v>0</v>
      </c>
      <c r="X142" s="14"/>
      <c r="Y142" s="14"/>
      <c r="Z142" s="14"/>
      <c r="AA142" s="14"/>
      <c r="AB142" s="14"/>
    </row>
    <row r="143" spans="2:28" x14ac:dyDescent="0.25">
      <c r="B143" s="63">
        <v>1082001010</v>
      </c>
      <c r="C143" s="11" t="s">
        <v>158</v>
      </c>
      <c r="D143" s="40">
        <v>417522000</v>
      </c>
      <c r="E143" s="40">
        <v>-1303262</v>
      </c>
      <c r="F143" s="40">
        <v>-1302845</v>
      </c>
      <c r="G143" s="40">
        <v>416219155</v>
      </c>
      <c r="H143" s="40">
        <v>0</v>
      </c>
      <c r="I143" s="40">
        <v>416219155</v>
      </c>
      <c r="J143" s="40">
        <v>0</v>
      </c>
      <c r="K143" s="40">
        <v>416219155</v>
      </c>
      <c r="L143" s="40">
        <v>0</v>
      </c>
      <c r="M143" s="40">
        <v>0</v>
      </c>
      <c r="N143" s="40">
        <v>416219155</v>
      </c>
      <c r="O143" s="40">
        <v>0</v>
      </c>
      <c r="P143" s="41">
        <v>100</v>
      </c>
      <c r="Q143" s="40">
        <v>48363426</v>
      </c>
      <c r="R143" s="40">
        <v>339394657</v>
      </c>
      <c r="S143" s="40">
        <v>76824498</v>
      </c>
      <c r="T143" s="41">
        <v>81.542299999999997</v>
      </c>
      <c r="U143" s="40">
        <v>48363426</v>
      </c>
      <c r="V143" s="40">
        <v>339394657</v>
      </c>
      <c r="W143" s="40">
        <v>0</v>
      </c>
    </row>
    <row r="144" spans="2:28" x14ac:dyDescent="0.25">
      <c r="B144" s="63" t="s">
        <v>22</v>
      </c>
      <c r="C144" s="11" t="s">
        <v>23</v>
      </c>
      <c r="D144" s="40">
        <v>417522000</v>
      </c>
      <c r="E144" s="40">
        <v>-1303262</v>
      </c>
      <c r="F144" s="40">
        <v>-1302845</v>
      </c>
      <c r="G144" s="40">
        <v>416219155</v>
      </c>
      <c r="H144" s="40">
        <v>0</v>
      </c>
      <c r="I144" s="40">
        <v>416219155</v>
      </c>
      <c r="J144" s="40">
        <v>0</v>
      </c>
      <c r="K144" s="40">
        <v>416219155</v>
      </c>
      <c r="L144" s="40">
        <v>0</v>
      </c>
      <c r="M144" s="40">
        <v>0</v>
      </c>
      <c r="N144" s="40">
        <v>416219155</v>
      </c>
      <c r="O144" s="40">
        <v>0</v>
      </c>
      <c r="P144" s="41">
        <v>100</v>
      </c>
      <c r="Q144" s="40">
        <v>48363426</v>
      </c>
      <c r="R144" s="40">
        <v>339394657</v>
      </c>
      <c r="S144" s="40">
        <v>76824498</v>
      </c>
      <c r="T144" s="41">
        <v>81.542299999999997</v>
      </c>
      <c r="U144" s="40">
        <v>48363426</v>
      </c>
      <c r="V144" s="40">
        <v>339394657</v>
      </c>
      <c r="W144" s="40">
        <v>0</v>
      </c>
    </row>
    <row r="145" spans="2:28" ht="24" x14ac:dyDescent="0.25">
      <c r="B145" s="63">
        <v>1082001042</v>
      </c>
      <c r="C145" s="11" t="s">
        <v>161</v>
      </c>
      <c r="D145" s="40">
        <v>100000000</v>
      </c>
      <c r="E145" s="40">
        <v>0</v>
      </c>
      <c r="F145" s="40">
        <v>0</v>
      </c>
      <c r="G145" s="40">
        <v>100000000</v>
      </c>
      <c r="H145" s="40">
        <v>0</v>
      </c>
      <c r="I145" s="40">
        <v>100000000</v>
      </c>
      <c r="J145" s="40">
        <v>-466073</v>
      </c>
      <c r="K145" s="40">
        <v>99533927</v>
      </c>
      <c r="L145" s="40">
        <v>466073</v>
      </c>
      <c r="M145" s="40">
        <v>0</v>
      </c>
      <c r="N145" s="40">
        <v>99533927</v>
      </c>
      <c r="O145" s="40">
        <v>0</v>
      </c>
      <c r="P145" s="41">
        <v>99.533900000000003</v>
      </c>
      <c r="Q145" s="40">
        <v>4119582</v>
      </c>
      <c r="R145" s="40">
        <v>99533927</v>
      </c>
      <c r="S145" s="40">
        <v>0</v>
      </c>
      <c r="T145" s="41">
        <v>99.533900000000003</v>
      </c>
      <c r="U145" s="40">
        <v>4119582</v>
      </c>
      <c r="V145" s="40">
        <v>99533927</v>
      </c>
      <c r="W145" s="40">
        <v>0</v>
      </c>
    </row>
    <row r="146" spans="2:28" x14ac:dyDescent="0.25">
      <c r="B146" s="63" t="s">
        <v>22</v>
      </c>
      <c r="C146" s="11" t="s">
        <v>23</v>
      </c>
      <c r="D146" s="40">
        <v>100000000</v>
      </c>
      <c r="E146" s="40">
        <v>0</v>
      </c>
      <c r="F146" s="40">
        <v>0</v>
      </c>
      <c r="G146" s="40">
        <v>100000000</v>
      </c>
      <c r="H146" s="40">
        <v>0</v>
      </c>
      <c r="I146" s="40">
        <v>100000000</v>
      </c>
      <c r="J146" s="40">
        <v>-466073</v>
      </c>
      <c r="K146" s="40">
        <v>99533927</v>
      </c>
      <c r="L146" s="40">
        <v>466073</v>
      </c>
      <c r="M146" s="40">
        <v>0</v>
      </c>
      <c r="N146" s="40">
        <v>99533927</v>
      </c>
      <c r="O146" s="40">
        <v>0</v>
      </c>
      <c r="P146" s="41">
        <v>99.533900000000003</v>
      </c>
      <c r="Q146" s="40">
        <v>4119582</v>
      </c>
      <c r="R146" s="40">
        <v>99533927</v>
      </c>
      <c r="S146" s="40">
        <v>0</v>
      </c>
      <c r="T146" s="41">
        <v>99.533900000000003</v>
      </c>
      <c r="U146" s="40">
        <v>4119582</v>
      </c>
      <c r="V146" s="40">
        <v>99533927</v>
      </c>
      <c r="W146" s="40">
        <v>0</v>
      </c>
    </row>
    <row r="147" spans="2:28" ht="24" x14ac:dyDescent="0.25">
      <c r="B147" s="63">
        <v>1082001052</v>
      </c>
      <c r="C147" s="11" t="s">
        <v>151</v>
      </c>
      <c r="D147" s="40">
        <v>582478000</v>
      </c>
      <c r="E147" s="40">
        <v>1303262</v>
      </c>
      <c r="F147" s="40">
        <v>70302845</v>
      </c>
      <c r="G147" s="40">
        <v>652780845</v>
      </c>
      <c r="H147" s="40">
        <v>0</v>
      </c>
      <c r="I147" s="40">
        <v>652780845</v>
      </c>
      <c r="J147" s="40">
        <v>1303262</v>
      </c>
      <c r="K147" s="40">
        <v>652780845</v>
      </c>
      <c r="L147" s="40">
        <v>0</v>
      </c>
      <c r="M147" s="40">
        <v>-12415668</v>
      </c>
      <c r="N147" s="40">
        <v>629394916</v>
      </c>
      <c r="O147" s="40">
        <v>23385929</v>
      </c>
      <c r="P147" s="41">
        <v>96.417500000000004</v>
      </c>
      <c r="Q147" s="40">
        <v>23224810</v>
      </c>
      <c r="R147" s="40">
        <v>539011828</v>
      </c>
      <c r="S147" s="40">
        <v>90383088</v>
      </c>
      <c r="T147" s="41">
        <v>82.571600000000004</v>
      </c>
      <c r="U147" s="40">
        <v>23224810</v>
      </c>
      <c r="V147" s="40">
        <v>539011828</v>
      </c>
      <c r="W147" s="40">
        <v>0</v>
      </c>
    </row>
    <row r="148" spans="2:28" x14ac:dyDescent="0.25">
      <c r="B148" s="63" t="s">
        <v>22</v>
      </c>
      <c r="C148" s="11" t="s">
        <v>23</v>
      </c>
      <c r="D148" s="40">
        <v>582478000</v>
      </c>
      <c r="E148" s="40">
        <v>1303262</v>
      </c>
      <c r="F148" s="40">
        <v>70302845</v>
      </c>
      <c r="G148" s="40">
        <v>652780845</v>
      </c>
      <c r="H148" s="40">
        <v>0</v>
      </c>
      <c r="I148" s="40">
        <v>652780845</v>
      </c>
      <c r="J148" s="40">
        <v>1303262</v>
      </c>
      <c r="K148" s="40">
        <v>652780845</v>
      </c>
      <c r="L148" s="40">
        <v>0</v>
      </c>
      <c r="M148" s="40">
        <v>-12415668</v>
      </c>
      <c r="N148" s="40">
        <v>629394916</v>
      </c>
      <c r="O148" s="40">
        <v>23385929</v>
      </c>
      <c r="P148" s="41">
        <v>96.417500000000004</v>
      </c>
      <c r="Q148" s="40">
        <v>23224810</v>
      </c>
      <c r="R148" s="40">
        <v>539011828</v>
      </c>
      <c r="S148" s="40">
        <v>90383088</v>
      </c>
      <c r="T148" s="41">
        <v>82.571600000000004</v>
      </c>
      <c r="U148" s="40">
        <v>23224810</v>
      </c>
      <c r="V148" s="40">
        <v>539011828</v>
      </c>
      <c r="W148" s="40">
        <v>0</v>
      </c>
    </row>
    <row r="149" spans="2:28" s="15" customFormat="1" ht="24" x14ac:dyDescent="0.25">
      <c r="B149" s="60" t="s">
        <v>164</v>
      </c>
      <c r="C149" s="34" t="s">
        <v>165</v>
      </c>
      <c r="D149" s="42">
        <f>+D150+D152</f>
        <v>1700000000</v>
      </c>
      <c r="E149" s="42">
        <f t="shared" ref="E149:W149" si="97">+E150+E152</f>
        <v>0</v>
      </c>
      <c r="F149" s="42">
        <f t="shared" si="97"/>
        <v>582114685</v>
      </c>
      <c r="G149" s="42">
        <f t="shared" si="97"/>
        <v>2282114685</v>
      </c>
      <c r="H149" s="42">
        <f t="shared" si="97"/>
        <v>0</v>
      </c>
      <c r="I149" s="42">
        <f t="shared" si="97"/>
        <v>2282114685</v>
      </c>
      <c r="J149" s="42">
        <f t="shared" si="97"/>
        <v>35233200</v>
      </c>
      <c r="K149" s="42">
        <f t="shared" si="97"/>
        <v>2276306583</v>
      </c>
      <c r="L149" s="42">
        <f t="shared" si="97"/>
        <v>5808102</v>
      </c>
      <c r="M149" s="42">
        <f t="shared" si="97"/>
        <v>68397067</v>
      </c>
      <c r="N149" s="42">
        <f t="shared" si="97"/>
        <v>1703613099</v>
      </c>
      <c r="O149" s="42">
        <f t="shared" si="97"/>
        <v>572693484</v>
      </c>
      <c r="P149" s="43">
        <f t="shared" ref="P149" si="98">N149/I149*100</f>
        <v>74.650634790512299</v>
      </c>
      <c r="Q149" s="42">
        <f t="shared" si="97"/>
        <v>115524660</v>
      </c>
      <c r="R149" s="42">
        <f t="shared" si="97"/>
        <v>989736720</v>
      </c>
      <c r="S149" s="42">
        <f t="shared" si="97"/>
        <v>713876379</v>
      </c>
      <c r="T149" s="43">
        <f t="shared" ref="T149" si="99">R149/I149*100</f>
        <v>43.369280540780537</v>
      </c>
      <c r="U149" s="42">
        <f t="shared" si="97"/>
        <v>115524660</v>
      </c>
      <c r="V149" s="42">
        <f t="shared" si="97"/>
        <v>989736720</v>
      </c>
      <c r="W149" s="42">
        <f t="shared" si="97"/>
        <v>0</v>
      </c>
      <c r="X149" s="14"/>
      <c r="Y149" s="14"/>
      <c r="Z149" s="14"/>
      <c r="AA149" s="14"/>
      <c r="AB149" s="14"/>
    </row>
    <row r="150" spans="2:28" ht="24" x14ac:dyDescent="0.25">
      <c r="B150" s="63">
        <v>1082001042</v>
      </c>
      <c r="C150" s="11" t="s">
        <v>161</v>
      </c>
      <c r="D150" s="40">
        <v>440532000</v>
      </c>
      <c r="E150" s="40">
        <v>0</v>
      </c>
      <c r="F150" s="40">
        <v>-69000227</v>
      </c>
      <c r="G150" s="40">
        <v>371531773</v>
      </c>
      <c r="H150" s="40">
        <v>0</v>
      </c>
      <c r="I150" s="40">
        <v>371531773</v>
      </c>
      <c r="J150" s="40">
        <v>6234300</v>
      </c>
      <c r="K150" s="40">
        <v>371531773</v>
      </c>
      <c r="L150" s="40">
        <v>0</v>
      </c>
      <c r="M150" s="40">
        <v>0</v>
      </c>
      <c r="N150" s="40">
        <v>365297473</v>
      </c>
      <c r="O150" s="40">
        <v>6234300</v>
      </c>
      <c r="P150" s="41">
        <v>98.322000000000003</v>
      </c>
      <c r="Q150" s="40">
        <v>49737567</v>
      </c>
      <c r="R150" s="40">
        <v>234519248</v>
      </c>
      <c r="S150" s="40">
        <v>130778225</v>
      </c>
      <c r="T150" s="41">
        <v>63.122300000000003</v>
      </c>
      <c r="U150" s="40">
        <v>49737567</v>
      </c>
      <c r="V150" s="40">
        <v>234519248</v>
      </c>
      <c r="W150" s="40">
        <v>0</v>
      </c>
    </row>
    <row r="151" spans="2:28" x14ac:dyDescent="0.25">
      <c r="B151" s="63" t="s">
        <v>22</v>
      </c>
      <c r="C151" s="11" t="s">
        <v>23</v>
      </c>
      <c r="D151" s="40">
        <v>440532000</v>
      </c>
      <c r="E151" s="40">
        <v>0</v>
      </c>
      <c r="F151" s="40">
        <v>-69000227</v>
      </c>
      <c r="G151" s="40">
        <v>371531773</v>
      </c>
      <c r="H151" s="40">
        <v>0</v>
      </c>
      <c r="I151" s="40">
        <v>371531773</v>
      </c>
      <c r="J151" s="40">
        <v>6234300</v>
      </c>
      <c r="K151" s="40">
        <v>371531773</v>
      </c>
      <c r="L151" s="40">
        <v>0</v>
      </c>
      <c r="M151" s="40">
        <v>0</v>
      </c>
      <c r="N151" s="40">
        <v>365297473</v>
      </c>
      <c r="O151" s="40">
        <v>6234300</v>
      </c>
      <c r="P151" s="41">
        <v>98.322000000000003</v>
      </c>
      <c r="Q151" s="40">
        <v>49737567</v>
      </c>
      <c r="R151" s="40">
        <v>234519248</v>
      </c>
      <c r="S151" s="40">
        <v>130778225</v>
      </c>
      <c r="T151" s="41">
        <v>63.122300000000003</v>
      </c>
      <c r="U151" s="40">
        <v>49737567</v>
      </c>
      <c r="V151" s="40">
        <v>234519248</v>
      </c>
      <c r="W151" s="40">
        <v>0</v>
      </c>
    </row>
    <row r="152" spans="2:28" ht="24" x14ac:dyDescent="0.25">
      <c r="B152" s="63">
        <v>1082001052</v>
      </c>
      <c r="C152" s="11" t="s">
        <v>151</v>
      </c>
      <c r="D152" s="40">
        <v>1259468000</v>
      </c>
      <c r="E152" s="40">
        <v>0</v>
      </c>
      <c r="F152" s="40">
        <v>651114912</v>
      </c>
      <c r="G152" s="40">
        <v>1910582912</v>
      </c>
      <c r="H152" s="40">
        <v>0</v>
      </c>
      <c r="I152" s="40">
        <v>1910582912</v>
      </c>
      <c r="J152" s="40">
        <v>28998900</v>
      </c>
      <c r="K152" s="40">
        <v>1904774810</v>
      </c>
      <c r="L152" s="40">
        <v>5808102</v>
      </c>
      <c r="M152" s="40">
        <v>68397067</v>
      </c>
      <c r="N152" s="40">
        <v>1338315626</v>
      </c>
      <c r="O152" s="40">
        <v>566459184</v>
      </c>
      <c r="P152" s="41">
        <v>70.047499999999999</v>
      </c>
      <c r="Q152" s="40">
        <v>65787093</v>
      </c>
      <c r="R152" s="40">
        <v>755217472</v>
      </c>
      <c r="S152" s="40">
        <v>583098154</v>
      </c>
      <c r="T152" s="41">
        <v>39.528100000000002</v>
      </c>
      <c r="U152" s="40">
        <v>65787093</v>
      </c>
      <c r="V152" s="40">
        <v>755217472</v>
      </c>
      <c r="W152" s="40">
        <v>0</v>
      </c>
    </row>
    <row r="153" spans="2:28" x14ac:dyDescent="0.25">
      <c r="B153" s="63" t="s">
        <v>22</v>
      </c>
      <c r="C153" s="11" t="s">
        <v>23</v>
      </c>
      <c r="D153" s="40">
        <v>1259468000</v>
      </c>
      <c r="E153" s="40">
        <v>0</v>
      </c>
      <c r="F153" s="40">
        <v>227</v>
      </c>
      <c r="G153" s="40">
        <v>1259468227</v>
      </c>
      <c r="H153" s="40">
        <v>0</v>
      </c>
      <c r="I153" s="40">
        <v>1259468227</v>
      </c>
      <c r="J153" s="40">
        <v>28998900</v>
      </c>
      <c r="K153" s="40">
        <v>1253660126</v>
      </c>
      <c r="L153" s="40">
        <v>5808101</v>
      </c>
      <c r="M153" s="40">
        <v>20397067</v>
      </c>
      <c r="N153" s="40">
        <v>1239385626</v>
      </c>
      <c r="O153" s="40">
        <v>14274500</v>
      </c>
      <c r="P153" s="41">
        <v>98.405500000000004</v>
      </c>
      <c r="Q153" s="40">
        <v>60694093</v>
      </c>
      <c r="R153" s="40">
        <v>748936105</v>
      </c>
      <c r="S153" s="40">
        <v>490449521</v>
      </c>
      <c r="T153" s="41">
        <v>59.464500000000001</v>
      </c>
      <c r="U153" s="40">
        <v>60694093</v>
      </c>
      <c r="V153" s="40">
        <v>748936105</v>
      </c>
      <c r="W153" s="40">
        <v>0</v>
      </c>
    </row>
    <row r="154" spans="2:28" x14ac:dyDescent="0.25">
      <c r="B154" s="63" t="s">
        <v>289</v>
      </c>
      <c r="C154" s="11" t="s">
        <v>290</v>
      </c>
      <c r="D154" s="40">
        <v>0</v>
      </c>
      <c r="E154" s="40">
        <v>0</v>
      </c>
      <c r="F154" s="40">
        <v>651114685</v>
      </c>
      <c r="G154" s="40">
        <v>651114685</v>
      </c>
      <c r="H154" s="40">
        <v>0</v>
      </c>
      <c r="I154" s="40">
        <v>651114685</v>
      </c>
      <c r="J154" s="40">
        <v>0</v>
      </c>
      <c r="K154" s="40">
        <v>651114684</v>
      </c>
      <c r="L154" s="40">
        <v>1</v>
      </c>
      <c r="M154" s="40">
        <v>48000000</v>
      </c>
      <c r="N154" s="40">
        <v>98930000</v>
      </c>
      <c r="O154" s="40">
        <v>552184684</v>
      </c>
      <c r="P154" s="41">
        <v>15.193899999999999</v>
      </c>
      <c r="Q154" s="40">
        <v>5093000</v>
      </c>
      <c r="R154" s="40">
        <v>6281367</v>
      </c>
      <c r="S154" s="40">
        <v>92648633</v>
      </c>
      <c r="T154" s="41">
        <v>0.9647</v>
      </c>
      <c r="U154" s="40">
        <v>5093000</v>
      </c>
      <c r="V154" s="40">
        <v>6281367</v>
      </c>
      <c r="W154" s="40">
        <v>0</v>
      </c>
    </row>
    <row r="155" spans="2:28" s="15" customFormat="1" ht="36" x14ac:dyDescent="0.25">
      <c r="B155" s="60" t="s">
        <v>266</v>
      </c>
      <c r="C155" s="34" t="s">
        <v>267</v>
      </c>
      <c r="D155" s="42">
        <f>+D156</f>
        <v>600000000</v>
      </c>
      <c r="E155" s="42">
        <f t="shared" ref="E155:W155" si="100">+E156</f>
        <v>0</v>
      </c>
      <c r="F155" s="42">
        <f t="shared" si="100"/>
        <v>83351841</v>
      </c>
      <c r="G155" s="42">
        <f t="shared" si="100"/>
        <v>683351841</v>
      </c>
      <c r="H155" s="42">
        <f t="shared" si="100"/>
        <v>0</v>
      </c>
      <c r="I155" s="42">
        <f t="shared" si="100"/>
        <v>683351841</v>
      </c>
      <c r="J155" s="42">
        <f t="shared" si="100"/>
        <v>0</v>
      </c>
      <c r="K155" s="42">
        <f t="shared" si="100"/>
        <v>683351841</v>
      </c>
      <c r="L155" s="42">
        <f t="shared" si="100"/>
        <v>0</v>
      </c>
      <c r="M155" s="42">
        <f t="shared" si="100"/>
        <v>0</v>
      </c>
      <c r="N155" s="42">
        <f t="shared" si="100"/>
        <v>683351841</v>
      </c>
      <c r="O155" s="42">
        <f t="shared" si="100"/>
        <v>0</v>
      </c>
      <c r="P155" s="43">
        <f t="shared" ref="P155:P157" si="101">N155/I155*100</f>
        <v>100</v>
      </c>
      <c r="Q155" s="42">
        <f t="shared" si="100"/>
        <v>39282336</v>
      </c>
      <c r="R155" s="42">
        <f t="shared" si="100"/>
        <v>570559255</v>
      </c>
      <c r="S155" s="42">
        <f t="shared" si="100"/>
        <v>112792586</v>
      </c>
      <c r="T155" s="43">
        <f t="shared" ref="T155:T157" si="102">R155/I155*100</f>
        <v>83.494214951562569</v>
      </c>
      <c r="U155" s="42">
        <f t="shared" si="100"/>
        <v>39282336</v>
      </c>
      <c r="V155" s="42">
        <f t="shared" si="100"/>
        <v>570559255</v>
      </c>
      <c r="W155" s="42">
        <f t="shared" si="100"/>
        <v>0</v>
      </c>
      <c r="X155" s="14"/>
      <c r="Y155" s="14"/>
      <c r="Z155" s="14"/>
      <c r="AA155" s="14"/>
      <c r="AB155" s="14"/>
    </row>
    <row r="156" spans="2:28" s="15" customFormat="1" ht="24" x14ac:dyDescent="0.25">
      <c r="B156" s="60" t="s">
        <v>268</v>
      </c>
      <c r="C156" s="34" t="s">
        <v>269</v>
      </c>
      <c r="D156" s="42">
        <f>+D157</f>
        <v>600000000</v>
      </c>
      <c r="E156" s="42">
        <f t="shared" ref="E156:W156" si="103">+E157</f>
        <v>0</v>
      </c>
      <c r="F156" s="42">
        <f t="shared" si="103"/>
        <v>83351841</v>
      </c>
      <c r="G156" s="42">
        <f t="shared" si="103"/>
        <v>683351841</v>
      </c>
      <c r="H156" s="42">
        <f t="shared" si="103"/>
        <v>0</v>
      </c>
      <c r="I156" s="42">
        <f t="shared" si="103"/>
        <v>683351841</v>
      </c>
      <c r="J156" s="42">
        <f t="shared" si="103"/>
        <v>0</v>
      </c>
      <c r="K156" s="42">
        <f t="shared" si="103"/>
        <v>683351841</v>
      </c>
      <c r="L156" s="42">
        <f t="shared" si="103"/>
        <v>0</v>
      </c>
      <c r="M156" s="42">
        <f t="shared" si="103"/>
        <v>0</v>
      </c>
      <c r="N156" s="42">
        <f t="shared" si="103"/>
        <v>683351841</v>
      </c>
      <c r="O156" s="42">
        <f t="shared" si="103"/>
        <v>0</v>
      </c>
      <c r="P156" s="43">
        <f t="shared" si="101"/>
        <v>100</v>
      </c>
      <c r="Q156" s="42">
        <f t="shared" si="103"/>
        <v>39282336</v>
      </c>
      <c r="R156" s="42">
        <f t="shared" si="103"/>
        <v>570559255</v>
      </c>
      <c r="S156" s="42">
        <f t="shared" si="103"/>
        <v>112792586</v>
      </c>
      <c r="T156" s="43">
        <f t="shared" si="102"/>
        <v>83.494214951562569</v>
      </c>
      <c r="U156" s="42">
        <f t="shared" si="103"/>
        <v>39282336</v>
      </c>
      <c r="V156" s="42">
        <f t="shared" si="103"/>
        <v>570559255</v>
      </c>
      <c r="W156" s="42">
        <f t="shared" si="103"/>
        <v>0</v>
      </c>
      <c r="X156" s="14"/>
      <c r="Y156" s="14"/>
      <c r="Z156" s="14"/>
      <c r="AA156" s="14"/>
      <c r="AB156" s="14"/>
    </row>
    <row r="157" spans="2:28" s="15" customFormat="1" ht="24" x14ac:dyDescent="0.25">
      <c r="B157" s="60" t="s">
        <v>166</v>
      </c>
      <c r="C157" s="34" t="s">
        <v>167</v>
      </c>
      <c r="D157" s="42">
        <f>D158+D160</f>
        <v>600000000</v>
      </c>
      <c r="E157" s="42">
        <f t="shared" ref="E157:O157" si="104">E158+E160</f>
        <v>0</v>
      </c>
      <c r="F157" s="42">
        <f t="shared" si="104"/>
        <v>83351841</v>
      </c>
      <c r="G157" s="42">
        <f t="shared" si="104"/>
        <v>683351841</v>
      </c>
      <c r="H157" s="42">
        <f t="shared" si="104"/>
        <v>0</v>
      </c>
      <c r="I157" s="42">
        <f t="shared" si="104"/>
        <v>683351841</v>
      </c>
      <c r="J157" s="42">
        <f t="shared" si="104"/>
        <v>0</v>
      </c>
      <c r="K157" s="42">
        <f t="shared" si="104"/>
        <v>683351841</v>
      </c>
      <c r="L157" s="42">
        <f t="shared" si="104"/>
        <v>0</v>
      </c>
      <c r="M157" s="42">
        <f t="shared" si="104"/>
        <v>0</v>
      </c>
      <c r="N157" s="42">
        <f t="shared" si="104"/>
        <v>683351841</v>
      </c>
      <c r="O157" s="42">
        <f t="shared" si="104"/>
        <v>0</v>
      </c>
      <c r="P157" s="43">
        <f t="shared" si="101"/>
        <v>100</v>
      </c>
      <c r="Q157" s="42">
        <f t="shared" ref="Q157" si="105">Q158+Q160</f>
        <v>39282336</v>
      </c>
      <c r="R157" s="42">
        <f t="shared" ref="R157" si="106">R158+R160</f>
        <v>570559255</v>
      </c>
      <c r="S157" s="42">
        <f t="shared" ref="S157" si="107">S158+S160</f>
        <v>112792586</v>
      </c>
      <c r="T157" s="43">
        <f t="shared" si="102"/>
        <v>83.494214951562569</v>
      </c>
      <c r="U157" s="42">
        <f t="shared" ref="U157" si="108">U158+U160</f>
        <v>39282336</v>
      </c>
      <c r="V157" s="42">
        <f t="shared" ref="V157" si="109">V158+V160</f>
        <v>570559255</v>
      </c>
      <c r="W157" s="42">
        <f t="shared" ref="W157" si="110">W158+W160</f>
        <v>0</v>
      </c>
      <c r="X157" s="14"/>
      <c r="Y157" s="14"/>
      <c r="Z157" s="14"/>
      <c r="AA157" s="14"/>
      <c r="AB157" s="14"/>
    </row>
    <row r="158" spans="2:28" s="51" customFormat="1" x14ac:dyDescent="0.25">
      <c r="B158" s="63">
        <v>1082001010</v>
      </c>
      <c r="C158" s="11" t="s">
        <v>158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9">
        <v>0</v>
      </c>
      <c r="Q158" s="48">
        <v>0</v>
      </c>
      <c r="R158" s="48">
        <v>0</v>
      </c>
      <c r="S158" s="48">
        <v>0</v>
      </c>
      <c r="T158" s="49">
        <v>0</v>
      </c>
      <c r="U158" s="48">
        <v>0</v>
      </c>
      <c r="V158" s="48">
        <v>0</v>
      </c>
      <c r="W158" s="48">
        <v>0</v>
      </c>
      <c r="X158" s="50"/>
      <c r="Y158" s="50"/>
      <c r="Z158" s="50"/>
      <c r="AA158" s="50"/>
      <c r="AB158" s="50"/>
    </row>
    <row r="159" spans="2:28" s="51" customFormat="1" x14ac:dyDescent="0.25">
      <c r="B159" s="63" t="s">
        <v>154</v>
      </c>
      <c r="C159" s="11" t="s">
        <v>155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9">
        <v>0</v>
      </c>
      <c r="Q159" s="48">
        <v>0</v>
      </c>
      <c r="R159" s="48">
        <v>0</v>
      </c>
      <c r="S159" s="48">
        <v>0</v>
      </c>
      <c r="T159" s="49">
        <v>0</v>
      </c>
      <c r="U159" s="48">
        <v>0</v>
      </c>
      <c r="V159" s="48">
        <v>0</v>
      </c>
      <c r="W159" s="48">
        <v>0</v>
      </c>
      <c r="X159" s="50"/>
      <c r="Y159" s="50"/>
      <c r="Z159" s="50"/>
      <c r="AA159" s="50"/>
      <c r="AB159" s="50"/>
    </row>
    <row r="160" spans="2:28" ht="24" x14ac:dyDescent="0.25">
      <c r="B160" s="63">
        <v>1082001052</v>
      </c>
      <c r="C160" s="11" t="s">
        <v>151</v>
      </c>
      <c r="D160" s="40">
        <v>600000000</v>
      </c>
      <c r="E160" s="40">
        <v>0</v>
      </c>
      <c r="F160" s="40">
        <v>83351841</v>
      </c>
      <c r="G160" s="40">
        <v>683351841</v>
      </c>
      <c r="H160" s="40">
        <v>0</v>
      </c>
      <c r="I160" s="40">
        <v>683351841</v>
      </c>
      <c r="J160" s="40">
        <v>0</v>
      </c>
      <c r="K160" s="40">
        <v>683351841</v>
      </c>
      <c r="L160" s="40">
        <v>0</v>
      </c>
      <c r="M160" s="40">
        <v>0</v>
      </c>
      <c r="N160" s="40">
        <v>683351841</v>
      </c>
      <c r="O160" s="40">
        <v>0</v>
      </c>
      <c r="P160" s="41">
        <v>100</v>
      </c>
      <c r="Q160" s="40">
        <v>39282336</v>
      </c>
      <c r="R160" s="40">
        <v>570559255</v>
      </c>
      <c r="S160" s="40">
        <v>112792586</v>
      </c>
      <c r="T160" s="41">
        <v>83.494200000000006</v>
      </c>
      <c r="U160" s="40">
        <v>39282336</v>
      </c>
      <c r="V160" s="40">
        <v>570559255</v>
      </c>
      <c r="W160" s="40">
        <v>0</v>
      </c>
    </row>
    <row r="161" spans="1:28" x14ac:dyDescent="0.25">
      <c r="B161" s="63" t="s">
        <v>22</v>
      </c>
      <c r="C161" s="11" t="s">
        <v>23</v>
      </c>
      <c r="D161" s="40">
        <v>600000000</v>
      </c>
      <c r="E161" s="40">
        <v>0</v>
      </c>
      <c r="F161" s="40">
        <v>0</v>
      </c>
      <c r="G161" s="40">
        <v>600000000</v>
      </c>
      <c r="H161" s="40">
        <v>0</v>
      </c>
      <c r="I161" s="40">
        <v>600000000</v>
      </c>
      <c r="J161" s="40">
        <v>0</v>
      </c>
      <c r="K161" s="40">
        <v>600000000</v>
      </c>
      <c r="L161" s="40">
        <v>0</v>
      </c>
      <c r="M161" s="40">
        <v>0</v>
      </c>
      <c r="N161" s="40">
        <v>600000000</v>
      </c>
      <c r="O161" s="40">
        <v>0</v>
      </c>
      <c r="P161" s="41">
        <v>100</v>
      </c>
      <c r="Q161" s="40">
        <v>27187336</v>
      </c>
      <c r="R161" s="40">
        <v>522732247</v>
      </c>
      <c r="S161" s="40">
        <v>77267753</v>
      </c>
      <c r="T161" s="41">
        <v>87.122</v>
      </c>
      <c r="U161" s="40">
        <v>27187336</v>
      </c>
      <c r="V161" s="40">
        <v>522732247</v>
      </c>
      <c r="W161" s="40">
        <v>0</v>
      </c>
    </row>
    <row r="162" spans="1:28" x14ac:dyDescent="0.25">
      <c r="B162" s="63" t="s">
        <v>154</v>
      </c>
      <c r="C162" s="11" t="s">
        <v>155</v>
      </c>
      <c r="D162" s="40">
        <v>0</v>
      </c>
      <c r="E162" s="40">
        <v>0</v>
      </c>
      <c r="F162" s="40">
        <v>83351841</v>
      </c>
      <c r="G162" s="40">
        <v>83351841</v>
      </c>
      <c r="H162" s="40">
        <v>0</v>
      </c>
      <c r="I162" s="40">
        <v>83351841</v>
      </c>
      <c r="J162" s="40">
        <v>0</v>
      </c>
      <c r="K162" s="40">
        <v>83351841</v>
      </c>
      <c r="L162" s="40">
        <v>0</v>
      </c>
      <c r="M162" s="40">
        <v>0</v>
      </c>
      <c r="N162" s="40">
        <v>83351841</v>
      </c>
      <c r="O162" s="40">
        <v>0</v>
      </c>
      <c r="P162" s="41">
        <v>100</v>
      </c>
      <c r="Q162" s="40">
        <v>12095000</v>
      </c>
      <c r="R162" s="40">
        <v>47827008</v>
      </c>
      <c r="S162" s="40">
        <v>35524833</v>
      </c>
      <c r="T162" s="41">
        <v>57.3797</v>
      </c>
      <c r="U162" s="40">
        <v>12095000</v>
      </c>
      <c r="V162" s="40">
        <v>47827008</v>
      </c>
      <c r="W162" s="40">
        <v>0</v>
      </c>
    </row>
    <row r="163" spans="1:28" s="15" customFormat="1" ht="24" x14ac:dyDescent="0.25">
      <c r="B163" s="60" t="s">
        <v>270</v>
      </c>
      <c r="C163" s="34" t="s">
        <v>271</v>
      </c>
      <c r="D163" s="42">
        <f>+D164</f>
        <v>2450000000</v>
      </c>
      <c r="E163" s="42">
        <f t="shared" ref="E163:W163" si="111">+E164</f>
        <v>0</v>
      </c>
      <c r="F163" s="42">
        <f t="shared" si="111"/>
        <v>0</v>
      </c>
      <c r="G163" s="42">
        <f t="shared" si="111"/>
        <v>2450000000</v>
      </c>
      <c r="H163" s="42">
        <f t="shared" si="111"/>
        <v>0</v>
      </c>
      <c r="I163" s="42">
        <f t="shared" si="111"/>
        <v>2450000000</v>
      </c>
      <c r="J163" s="42">
        <f t="shared" si="111"/>
        <v>9082066</v>
      </c>
      <c r="K163" s="42">
        <f t="shared" si="111"/>
        <v>2449962833</v>
      </c>
      <c r="L163" s="42">
        <f t="shared" si="111"/>
        <v>37167</v>
      </c>
      <c r="M163" s="42">
        <f t="shared" si="111"/>
        <v>115440843</v>
      </c>
      <c r="N163" s="42">
        <f t="shared" si="111"/>
        <v>2440664967</v>
      </c>
      <c r="O163" s="42">
        <f t="shared" si="111"/>
        <v>9297866</v>
      </c>
      <c r="P163" s="43">
        <f t="shared" ref="P163:P165" si="112">N163/I163*100</f>
        <v>99.61897824489796</v>
      </c>
      <c r="Q163" s="42">
        <f t="shared" si="111"/>
        <v>212895856</v>
      </c>
      <c r="R163" s="42">
        <f t="shared" si="111"/>
        <v>1737127477</v>
      </c>
      <c r="S163" s="42">
        <f t="shared" si="111"/>
        <v>703537490</v>
      </c>
      <c r="T163" s="43">
        <f t="shared" ref="T163:T165" si="113">R163/I163*100</f>
        <v>70.903162326530605</v>
      </c>
      <c r="U163" s="42">
        <f t="shared" si="111"/>
        <v>212895856</v>
      </c>
      <c r="V163" s="42">
        <f t="shared" si="111"/>
        <v>1737127477</v>
      </c>
      <c r="W163" s="42">
        <f t="shared" si="111"/>
        <v>0</v>
      </c>
      <c r="X163" s="14"/>
      <c r="Y163" s="14"/>
      <c r="Z163" s="14"/>
      <c r="AA163" s="14"/>
      <c r="AB163" s="14"/>
    </row>
    <row r="164" spans="1:28" s="15" customFormat="1" x14ac:dyDescent="0.25">
      <c r="B164" s="60" t="s">
        <v>272</v>
      </c>
      <c r="C164" s="34" t="s">
        <v>273</v>
      </c>
      <c r="D164" s="42">
        <f>+D165</f>
        <v>2450000000</v>
      </c>
      <c r="E164" s="42">
        <f t="shared" ref="E164:W164" si="114">+E165</f>
        <v>0</v>
      </c>
      <c r="F164" s="42">
        <f t="shared" si="114"/>
        <v>0</v>
      </c>
      <c r="G164" s="42">
        <f t="shared" si="114"/>
        <v>2450000000</v>
      </c>
      <c r="H164" s="42">
        <f t="shared" si="114"/>
        <v>0</v>
      </c>
      <c r="I164" s="42">
        <f t="shared" si="114"/>
        <v>2450000000</v>
      </c>
      <c r="J164" s="42">
        <f t="shared" si="114"/>
        <v>9082066</v>
      </c>
      <c r="K164" s="42">
        <f t="shared" si="114"/>
        <v>2449962833</v>
      </c>
      <c r="L164" s="42">
        <f t="shared" si="114"/>
        <v>37167</v>
      </c>
      <c r="M164" s="42">
        <f t="shared" si="114"/>
        <v>115440843</v>
      </c>
      <c r="N164" s="42">
        <f t="shared" si="114"/>
        <v>2440664967</v>
      </c>
      <c r="O164" s="42">
        <f t="shared" si="114"/>
        <v>9297866</v>
      </c>
      <c r="P164" s="43">
        <f t="shared" si="112"/>
        <v>99.61897824489796</v>
      </c>
      <c r="Q164" s="42">
        <f t="shared" si="114"/>
        <v>212895856</v>
      </c>
      <c r="R164" s="42">
        <f t="shared" si="114"/>
        <v>1737127477</v>
      </c>
      <c r="S164" s="42">
        <f t="shared" si="114"/>
        <v>703537490</v>
      </c>
      <c r="T164" s="43">
        <f t="shared" si="113"/>
        <v>70.903162326530605</v>
      </c>
      <c r="U164" s="42">
        <f t="shared" si="114"/>
        <v>212895856</v>
      </c>
      <c r="V164" s="42">
        <f t="shared" si="114"/>
        <v>1737127477</v>
      </c>
      <c r="W164" s="42">
        <f t="shared" si="114"/>
        <v>0</v>
      </c>
      <c r="X164" s="14"/>
      <c r="Y164" s="14"/>
      <c r="Z164" s="14"/>
      <c r="AA164" s="14"/>
      <c r="AB164" s="14"/>
    </row>
    <row r="165" spans="1:28" s="15" customFormat="1" ht="24" x14ac:dyDescent="0.25">
      <c r="A165" s="15" t="s">
        <v>297</v>
      </c>
      <c r="B165" s="60" t="s">
        <v>168</v>
      </c>
      <c r="C165" s="34" t="s">
        <v>169</v>
      </c>
      <c r="D165" s="42">
        <f>+D166+D168+D171</f>
        <v>2450000000</v>
      </c>
      <c r="E165" s="42">
        <f t="shared" ref="E165:G165" si="115">+E166+E168+E171</f>
        <v>0</v>
      </c>
      <c r="F165" s="42">
        <f t="shared" si="115"/>
        <v>0</v>
      </c>
      <c r="G165" s="42">
        <f t="shared" si="115"/>
        <v>2450000000</v>
      </c>
      <c r="H165" s="42">
        <f t="shared" ref="H165" si="116">+H166+H168+H171</f>
        <v>0</v>
      </c>
      <c r="I165" s="42">
        <f t="shared" ref="I165" si="117">+I166+I168+I171</f>
        <v>2450000000</v>
      </c>
      <c r="J165" s="42">
        <f t="shared" ref="J165" si="118">+J166+J168+J171</f>
        <v>9082066</v>
      </c>
      <c r="K165" s="42">
        <f t="shared" ref="K165" si="119">+K166+K168+K171</f>
        <v>2449962833</v>
      </c>
      <c r="L165" s="42">
        <f t="shared" ref="L165" si="120">+L166+L168+L171</f>
        <v>37167</v>
      </c>
      <c r="M165" s="42">
        <f t="shared" ref="M165" si="121">+M166+M168+M171</f>
        <v>115440843</v>
      </c>
      <c r="N165" s="42">
        <f t="shared" ref="N165" si="122">+N166+N168+N171</f>
        <v>2440664967</v>
      </c>
      <c r="O165" s="42">
        <f t="shared" ref="O165" si="123">+O166+O168+O171</f>
        <v>9297866</v>
      </c>
      <c r="P165" s="43">
        <f t="shared" si="112"/>
        <v>99.61897824489796</v>
      </c>
      <c r="Q165" s="42">
        <f t="shared" ref="Q165" si="124">+Q166+Q168+Q171</f>
        <v>212895856</v>
      </c>
      <c r="R165" s="42">
        <f t="shared" ref="R165" si="125">+R166+R168+R171</f>
        <v>1737127477</v>
      </c>
      <c r="S165" s="42">
        <f t="shared" ref="S165" si="126">+S166+S168+S171</f>
        <v>703537490</v>
      </c>
      <c r="T165" s="43">
        <f t="shared" si="113"/>
        <v>70.903162326530605</v>
      </c>
      <c r="U165" s="42">
        <f t="shared" ref="U165" si="127">+U166+U168+U171</f>
        <v>212895856</v>
      </c>
      <c r="V165" s="42">
        <f t="shared" ref="V165" si="128">+V166+V168+V171</f>
        <v>1737127477</v>
      </c>
      <c r="W165" s="42">
        <f t="shared" ref="W165" si="129">+W166+W168+W171</f>
        <v>0</v>
      </c>
      <c r="X165" s="14"/>
      <c r="Y165" s="14"/>
      <c r="Z165" s="14"/>
      <c r="AA165" s="14"/>
      <c r="AB165" s="14"/>
    </row>
    <row r="166" spans="1:28" x14ac:dyDescent="0.25">
      <c r="B166" s="63">
        <v>1082001010</v>
      </c>
      <c r="C166" s="11" t="s">
        <v>158</v>
      </c>
      <c r="D166" s="40">
        <v>141000000</v>
      </c>
      <c r="E166" s="40">
        <v>0</v>
      </c>
      <c r="F166" s="40">
        <v>-28418000</v>
      </c>
      <c r="G166" s="40">
        <v>112582000</v>
      </c>
      <c r="H166" s="40">
        <v>0</v>
      </c>
      <c r="I166" s="40">
        <v>112582000</v>
      </c>
      <c r="J166" s="40">
        <v>0</v>
      </c>
      <c r="K166" s="40">
        <v>112582000</v>
      </c>
      <c r="L166" s="40">
        <v>0</v>
      </c>
      <c r="M166" s="40">
        <v>47582000</v>
      </c>
      <c r="N166" s="40">
        <v>112582000</v>
      </c>
      <c r="O166" s="40">
        <v>0</v>
      </c>
      <c r="P166" s="41">
        <v>100</v>
      </c>
      <c r="Q166" s="40">
        <v>10985189</v>
      </c>
      <c r="R166" s="40">
        <v>43664851</v>
      </c>
      <c r="S166" s="40">
        <v>68917149</v>
      </c>
      <c r="T166" s="41">
        <v>38.7849</v>
      </c>
      <c r="U166" s="40">
        <v>10985189</v>
      </c>
      <c r="V166" s="40">
        <v>43664851</v>
      </c>
      <c r="W166" s="40">
        <v>0</v>
      </c>
    </row>
    <row r="167" spans="1:28" x14ac:dyDescent="0.25">
      <c r="B167" s="63" t="s">
        <v>22</v>
      </c>
      <c r="C167" s="11" t="s">
        <v>23</v>
      </c>
      <c r="D167" s="40">
        <v>141000000</v>
      </c>
      <c r="E167" s="40">
        <v>0</v>
      </c>
      <c r="F167" s="40">
        <v>-28418000</v>
      </c>
      <c r="G167" s="40">
        <v>112582000</v>
      </c>
      <c r="H167" s="40">
        <v>0</v>
      </c>
      <c r="I167" s="40">
        <v>112582000</v>
      </c>
      <c r="J167" s="40">
        <v>0</v>
      </c>
      <c r="K167" s="40">
        <v>112582000</v>
      </c>
      <c r="L167" s="40">
        <v>0</v>
      </c>
      <c r="M167" s="40">
        <v>47582000</v>
      </c>
      <c r="N167" s="40">
        <v>112582000</v>
      </c>
      <c r="O167" s="40">
        <v>0</v>
      </c>
      <c r="P167" s="41">
        <v>100</v>
      </c>
      <c r="Q167" s="40">
        <v>10985189</v>
      </c>
      <c r="R167" s="40">
        <v>43664851</v>
      </c>
      <c r="S167" s="40">
        <v>68917149</v>
      </c>
      <c r="T167" s="41">
        <v>38.7849</v>
      </c>
      <c r="U167" s="40">
        <v>10985189</v>
      </c>
      <c r="V167" s="40">
        <v>43664851</v>
      </c>
      <c r="W167" s="40">
        <v>0</v>
      </c>
    </row>
    <row r="168" spans="1:28" ht="24" x14ac:dyDescent="0.25">
      <c r="B168" s="63">
        <v>1082001042</v>
      </c>
      <c r="C168" s="11" t="s">
        <v>161</v>
      </c>
      <c r="D168" s="40">
        <v>311329000</v>
      </c>
      <c r="E168" s="40">
        <v>0</v>
      </c>
      <c r="F168" s="40">
        <v>-128357553</v>
      </c>
      <c r="G168" s="40">
        <v>182971447</v>
      </c>
      <c r="H168" s="40">
        <v>0</v>
      </c>
      <c r="I168" s="40">
        <v>182971447</v>
      </c>
      <c r="J168" s="40">
        <v>293800</v>
      </c>
      <c r="K168" s="40">
        <v>182971447</v>
      </c>
      <c r="L168" s="40">
        <v>0</v>
      </c>
      <c r="M168" s="40">
        <v>0</v>
      </c>
      <c r="N168" s="40">
        <v>182677647</v>
      </c>
      <c r="O168" s="40">
        <v>293800</v>
      </c>
      <c r="P168" s="41">
        <v>99.839399999999998</v>
      </c>
      <c r="Q168" s="40">
        <v>11508000</v>
      </c>
      <c r="R168" s="40">
        <v>139018447</v>
      </c>
      <c r="S168" s="40">
        <v>43659200</v>
      </c>
      <c r="T168" s="41">
        <v>75.978200000000001</v>
      </c>
      <c r="U168" s="40">
        <v>11508000</v>
      </c>
      <c r="V168" s="40">
        <v>139018447</v>
      </c>
      <c r="W168" s="40">
        <v>0</v>
      </c>
    </row>
    <row r="169" spans="1:28" x14ac:dyDescent="0.25">
      <c r="B169" s="63" t="s">
        <v>22</v>
      </c>
      <c r="C169" s="11" t="s">
        <v>23</v>
      </c>
      <c r="D169" s="40">
        <v>309329000</v>
      </c>
      <c r="E169" s="40">
        <v>0</v>
      </c>
      <c r="F169" s="40">
        <v>-126357553</v>
      </c>
      <c r="G169" s="40">
        <v>182971447</v>
      </c>
      <c r="H169" s="40">
        <v>0</v>
      </c>
      <c r="I169" s="40">
        <v>182971447</v>
      </c>
      <c r="J169" s="40">
        <v>293800</v>
      </c>
      <c r="K169" s="40">
        <v>182971447</v>
      </c>
      <c r="L169" s="40">
        <v>0</v>
      </c>
      <c r="M169" s="40">
        <v>0</v>
      </c>
      <c r="N169" s="40">
        <v>182677647</v>
      </c>
      <c r="O169" s="40">
        <v>293800</v>
      </c>
      <c r="P169" s="41">
        <v>99.839399999999998</v>
      </c>
      <c r="Q169" s="40">
        <v>11508000</v>
      </c>
      <c r="R169" s="40">
        <v>139018447</v>
      </c>
      <c r="S169" s="40">
        <v>43659200</v>
      </c>
      <c r="T169" s="41">
        <v>75.978200000000001</v>
      </c>
      <c r="U169" s="40">
        <v>11508000</v>
      </c>
      <c r="V169" s="40">
        <v>139018447</v>
      </c>
      <c r="W169" s="40">
        <v>0</v>
      </c>
    </row>
    <row r="170" spans="1:28" x14ac:dyDescent="0.25">
      <c r="B170" s="63" t="s">
        <v>170</v>
      </c>
      <c r="C170" s="11" t="s">
        <v>171</v>
      </c>
      <c r="D170" s="40">
        <v>2000000</v>
      </c>
      <c r="E170" s="40">
        <v>0</v>
      </c>
      <c r="F170" s="40">
        <v>-2000000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1">
        <v>0</v>
      </c>
      <c r="Q170" s="40">
        <v>0</v>
      </c>
      <c r="R170" s="40">
        <v>0</v>
      </c>
      <c r="S170" s="40">
        <v>0</v>
      </c>
      <c r="T170" s="41">
        <v>0</v>
      </c>
      <c r="U170" s="40">
        <v>0</v>
      </c>
      <c r="V170" s="40">
        <v>0</v>
      </c>
      <c r="W170" s="40">
        <v>0</v>
      </c>
    </row>
    <row r="171" spans="1:28" ht="24" x14ac:dyDescent="0.25">
      <c r="B171" s="63">
        <v>1082001052</v>
      </c>
      <c r="C171" s="11" t="s">
        <v>151</v>
      </c>
      <c r="D171" s="40">
        <v>1997671000</v>
      </c>
      <c r="E171" s="40">
        <v>0</v>
      </c>
      <c r="F171" s="40">
        <v>156775553</v>
      </c>
      <c r="G171" s="40">
        <v>2154446553</v>
      </c>
      <c r="H171" s="40">
        <v>0</v>
      </c>
      <c r="I171" s="40">
        <v>2154446553</v>
      </c>
      <c r="J171" s="40">
        <v>8788266</v>
      </c>
      <c r="K171" s="40">
        <v>2154409386</v>
      </c>
      <c r="L171" s="40">
        <v>37167</v>
      </c>
      <c r="M171" s="40">
        <v>67858843</v>
      </c>
      <c r="N171" s="40">
        <v>2145405320</v>
      </c>
      <c r="O171" s="40">
        <v>9004066</v>
      </c>
      <c r="P171" s="41">
        <v>99.580299999999994</v>
      </c>
      <c r="Q171" s="40">
        <v>190402667</v>
      </c>
      <c r="R171" s="40">
        <v>1554444179</v>
      </c>
      <c r="S171" s="40">
        <v>590961141</v>
      </c>
      <c r="T171" s="41">
        <v>72.150499999999994</v>
      </c>
      <c r="U171" s="40">
        <v>190402667</v>
      </c>
      <c r="V171" s="40">
        <v>1554444179</v>
      </c>
      <c r="W171" s="40">
        <v>0</v>
      </c>
    </row>
    <row r="172" spans="1:28" x14ac:dyDescent="0.25">
      <c r="B172" s="63" t="s">
        <v>22</v>
      </c>
      <c r="C172" s="11" t="s">
        <v>23</v>
      </c>
      <c r="D172" s="40">
        <v>1972671000</v>
      </c>
      <c r="E172" s="40">
        <v>0</v>
      </c>
      <c r="F172" s="40">
        <v>154775553</v>
      </c>
      <c r="G172" s="40">
        <v>2127446553</v>
      </c>
      <c r="H172" s="40">
        <v>0</v>
      </c>
      <c r="I172" s="40">
        <v>2127446553</v>
      </c>
      <c r="J172" s="40">
        <v>8788266</v>
      </c>
      <c r="K172" s="40">
        <v>2127409386</v>
      </c>
      <c r="L172" s="40">
        <v>37167</v>
      </c>
      <c r="M172" s="40">
        <v>61858497</v>
      </c>
      <c r="N172" s="40">
        <v>2118405320</v>
      </c>
      <c r="O172" s="40">
        <v>9004066</v>
      </c>
      <c r="P172" s="41">
        <v>99.575000000000003</v>
      </c>
      <c r="Q172" s="40">
        <v>190402667</v>
      </c>
      <c r="R172" s="40">
        <v>1533444525</v>
      </c>
      <c r="S172" s="40">
        <v>584960795</v>
      </c>
      <c r="T172" s="41">
        <v>72.079099999999997</v>
      </c>
      <c r="U172" s="40">
        <v>190402667</v>
      </c>
      <c r="V172" s="40">
        <v>1533444525</v>
      </c>
      <c r="W172" s="40">
        <v>0</v>
      </c>
    </row>
    <row r="173" spans="1:28" x14ac:dyDescent="0.25">
      <c r="B173" s="63" t="s">
        <v>152</v>
      </c>
      <c r="C173" s="11" t="s">
        <v>153</v>
      </c>
      <c r="D173" s="40">
        <v>25000000</v>
      </c>
      <c r="E173" s="40">
        <v>0</v>
      </c>
      <c r="F173" s="40">
        <v>0</v>
      </c>
      <c r="G173" s="40">
        <v>25000000</v>
      </c>
      <c r="H173" s="40">
        <v>0</v>
      </c>
      <c r="I173" s="40">
        <v>25000000</v>
      </c>
      <c r="J173" s="40">
        <v>0</v>
      </c>
      <c r="K173" s="40">
        <v>25000000</v>
      </c>
      <c r="L173" s="40">
        <v>0</v>
      </c>
      <c r="M173" s="40">
        <v>4000346</v>
      </c>
      <c r="N173" s="40">
        <v>25000000</v>
      </c>
      <c r="O173" s="40">
        <v>0</v>
      </c>
      <c r="P173" s="41">
        <v>100</v>
      </c>
      <c r="Q173" s="40">
        <v>0</v>
      </c>
      <c r="R173" s="40">
        <v>20999654</v>
      </c>
      <c r="S173" s="40">
        <v>4000346</v>
      </c>
      <c r="T173" s="41">
        <v>83.998599999999996</v>
      </c>
      <c r="U173" s="40">
        <v>0</v>
      </c>
      <c r="V173" s="40">
        <v>20999654</v>
      </c>
      <c r="W173" s="40">
        <v>0</v>
      </c>
    </row>
    <row r="174" spans="1:28" x14ac:dyDescent="0.25">
      <c r="B174" s="63" t="s">
        <v>170</v>
      </c>
      <c r="C174" s="11" t="s">
        <v>171</v>
      </c>
      <c r="D174" s="40">
        <v>0</v>
      </c>
      <c r="E174" s="40">
        <v>0</v>
      </c>
      <c r="F174" s="40">
        <v>2000000</v>
      </c>
      <c r="G174" s="40">
        <v>2000000</v>
      </c>
      <c r="H174" s="40">
        <v>0</v>
      </c>
      <c r="I174" s="40">
        <v>2000000</v>
      </c>
      <c r="J174" s="40">
        <v>0</v>
      </c>
      <c r="K174" s="40">
        <v>2000000</v>
      </c>
      <c r="L174" s="40">
        <v>0</v>
      </c>
      <c r="M174" s="40">
        <v>2000000</v>
      </c>
      <c r="N174" s="40">
        <v>2000000</v>
      </c>
      <c r="O174" s="40">
        <v>0</v>
      </c>
      <c r="P174" s="41">
        <v>100</v>
      </c>
      <c r="Q174" s="40">
        <v>0</v>
      </c>
      <c r="R174" s="40">
        <v>0</v>
      </c>
      <c r="S174" s="40">
        <v>2000000</v>
      </c>
      <c r="T174" s="41">
        <v>0</v>
      </c>
      <c r="U174" s="40">
        <v>0</v>
      </c>
      <c r="V174" s="40">
        <v>0</v>
      </c>
      <c r="W174" s="40">
        <v>0</v>
      </c>
    </row>
    <row r="175" spans="1:28" s="25" customFormat="1" x14ac:dyDescent="0.25">
      <c r="B175" s="64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2"/>
      <c r="Q175" s="23"/>
      <c r="R175" s="23"/>
      <c r="S175" s="23"/>
      <c r="T175" s="22"/>
      <c r="U175" s="23"/>
      <c r="V175" s="23"/>
      <c r="W175" s="23"/>
    </row>
    <row r="176" spans="1:28" s="25" customFormat="1" x14ac:dyDescent="0.25">
      <c r="B176" s="64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2:23" s="25" customFormat="1" x14ac:dyDescent="0.25">
      <c r="B177" s="64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2"/>
      <c r="Q177" s="23"/>
      <c r="R177" s="23"/>
      <c r="S177" s="23"/>
      <c r="T177" s="22"/>
      <c r="U177" s="23"/>
      <c r="V177" s="23"/>
      <c r="W177" s="23"/>
    </row>
    <row r="178" spans="2:23" s="25" customFormat="1" x14ac:dyDescent="0.25">
      <c r="B178" s="64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2"/>
      <c r="Q178" s="23"/>
      <c r="R178" s="23"/>
      <c r="S178" s="23"/>
      <c r="T178" s="22"/>
      <c r="U178" s="23"/>
      <c r="V178" s="23"/>
      <c r="W178" s="23"/>
    </row>
    <row r="179" spans="2:23" s="25" customFormat="1" x14ac:dyDescent="0.25">
      <c r="B179" s="64"/>
      <c r="C179" s="68" t="s">
        <v>294</v>
      </c>
      <c r="D179" s="68"/>
      <c r="E179" s="68"/>
      <c r="F179" s="23"/>
      <c r="G179" s="23"/>
      <c r="H179" s="23"/>
      <c r="I179" s="23"/>
      <c r="J179" s="23"/>
      <c r="K179" s="23"/>
      <c r="L179" s="26"/>
      <c r="M179" s="68" t="s">
        <v>283</v>
      </c>
      <c r="N179" s="68"/>
      <c r="O179" s="68"/>
      <c r="P179" s="27"/>
      <c r="Q179" s="23"/>
      <c r="R179" s="23"/>
      <c r="S179" s="23"/>
      <c r="T179" s="22"/>
      <c r="U179" s="23"/>
      <c r="V179" s="23"/>
      <c r="W179" s="23"/>
    </row>
    <row r="180" spans="2:23" s="25" customFormat="1" x14ac:dyDescent="0.25">
      <c r="B180" s="64"/>
      <c r="C180" s="67" t="s">
        <v>295</v>
      </c>
      <c r="D180" s="67"/>
      <c r="E180" s="67"/>
      <c r="F180" s="23"/>
      <c r="G180" s="23"/>
      <c r="H180" s="23"/>
      <c r="I180" s="23"/>
      <c r="J180" s="23"/>
      <c r="K180" s="23"/>
      <c r="L180" s="23"/>
      <c r="M180" s="67" t="s">
        <v>288</v>
      </c>
      <c r="N180" s="67"/>
      <c r="O180" s="67"/>
      <c r="P180" s="22"/>
      <c r="Q180" s="23"/>
      <c r="R180" s="23"/>
      <c r="S180" s="23"/>
      <c r="T180" s="22"/>
      <c r="U180" s="23"/>
      <c r="V180" s="23"/>
      <c r="W180" s="23"/>
    </row>
    <row r="181" spans="2:23" s="25" customFormat="1" x14ac:dyDescent="0.25">
      <c r="B181" s="64"/>
      <c r="C181" s="67" t="s">
        <v>296</v>
      </c>
      <c r="D181" s="67"/>
      <c r="E181" s="67"/>
      <c r="F181" s="23"/>
      <c r="G181" s="23"/>
      <c r="H181" s="23"/>
      <c r="I181" s="23"/>
      <c r="J181" s="23"/>
      <c r="K181" s="23"/>
      <c r="L181" s="23"/>
      <c r="M181" s="67" t="s">
        <v>284</v>
      </c>
      <c r="N181" s="67"/>
      <c r="O181" s="67"/>
      <c r="P181" s="22"/>
      <c r="Q181" s="23"/>
      <c r="R181" s="23"/>
      <c r="S181" s="23"/>
      <c r="T181" s="22"/>
      <c r="U181" s="23"/>
      <c r="V181" s="23"/>
      <c r="W181" s="23"/>
    </row>
    <row r="182" spans="2:23" s="25" customFormat="1" x14ac:dyDescent="0.25">
      <c r="B182" s="64"/>
      <c r="C182" s="67" t="s">
        <v>285</v>
      </c>
      <c r="D182" s="67"/>
      <c r="E182" s="67"/>
      <c r="F182" s="23"/>
      <c r="G182" s="23"/>
      <c r="H182" s="23"/>
      <c r="I182" s="23"/>
      <c r="J182" s="23"/>
      <c r="K182" s="23"/>
      <c r="L182" s="23"/>
      <c r="M182" s="67" t="s">
        <v>285</v>
      </c>
      <c r="N182" s="67"/>
      <c r="O182" s="67"/>
      <c r="P182" s="22"/>
      <c r="Q182" s="23"/>
      <c r="R182" s="23"/>
      <c r="S182" s="23"/>
      <c r="T182" s="22"/>
      <c r="U182" s="23"/>
      <c r="V182" s="23"/>
      <c r="W182" s="23"/>
    </row>
    <row r="183" spans="2:23" s="25" customFormat="1" x14ac:dyDescent="0.25">
      <c r="B183" s="64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2"/>
      <c r="Q183" s="23"/>
      <c r="R183" s="23"/>
      <c r="S183" s="23"/>
      <c r="T183" s="22"/>
      <c r="U183" s="23"/>
      <c r="V183" s="23"/>
      <c r="W183" s="23"/>
    </row>
    <row r="189" spans="2:23" x14ac:dyDescent="0.25">
      <c r="P189" s="35"/>
      <c r="T189" s="35"/>
    </row>
  </sheetData>
  <autoFilter ref="A11:X174" xr:uid="{00000000-0001-0000-0100-000000000000}"/>
  <mergeCells count="16">
    <mergeCell ref="C181:E181"/>
    <mergeCell ref="M181:O181"/>
    <mergeCell ref="C182:E182"/>
    <mergeCell ref="M182:O182"/>
    <mergeCell ref="B8:W8"/>
    <mergeCell ref="B9:W9"/>
    <mergeCell ref="C179:E179"/>
    <mergeCell ref="M179:O179"/>
    <mergeCell ref="C180:E180"/>
    <mergeCell ref="M180:O180"/>
    <mergeCell ref="B7:W7"/>
    <mergeCell ref="B1:W1"/>
    <mergeCell ref="B2:W2"/>
    <mergeCell ref="B3:W3"/>
    <mergeCell ref="B5:W5"/>
    <mergeCell ref="B6:W6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63" orientation="landscape" r:id="rId1"/>
  <headerFooter>
    <oddFooter>&amp;C&amp;P de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22 abril</vt:lpstr>
      <vt:lpstr>ejec vig</vt:lpstr>
      <vt:lpstr>'ejec vig'!Área_de_impresión</vt:lpstr>
      <vt:lpstr>'ejec vig'!Títulos_a_imprimir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LURREGO</dc:creator>
  <cp:lastModifiedBy>LURREGO</cp:lastModifiedBy>
  <cp:lastPrinted>2021-12-01T17:03:40Z</cp:lastPrinted>
  <dcterms:created xsi:type="dcterms:W3CDTF">2021-04-22T16:36:31Z</dcterms:created>
  <dcterms:modified xsi:type="dcterms:W3CDTF">2021-12-06T17:18:21Z</dcterms:modified>
</cp:coreProperties>
</file>