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rinterSettings/printerSettings1.bin" ContentType="application/vnd.openxmlformats-officedocument.spreadsheetml.printerSettings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URREGO\Desktop\FUGA\2021\EJECUCIONES PARA FIRMA\7. JULIO\"/>
    </mc:Choice>
  </mc:AlternateContent>
  <xr:revisionPtr revIDLastSave="0" documentId="13_ncr:1_{9331A088-236A-45B6-8177-F156016C485C}" xr6:coauthVersionLast="47" xr6:coauthVersionMax="47" xr10:uidLastSave="{00000000-0000-0000-0000-000000000000}"/>
  <bookViews>
    <workbookView xWindow="-120" yWindow="-120" windowWidth="20730" windowHeight="11160" firstSheet="1" activeTab="1" xr2:uid="{00000000-000D-0000-FFFF-FFFF00000000}"/>
  </bookViews>
  <sheets>
    <sheet name="ejec 22 abril" sheetId="1" state="hidden" r:id="rId1"/>
    <sheet name="ejec vig" sheetId="2" r:id="rId2"/>
  </sheets>
  <definedNames>
    <definedName name="_xlnm._FilterDatabase" localSheetId="0" hidden="1">'ejec 22 abril'!$A$1:$X$175</definedName>
    <definedName name="_xlnm._FilterDatabase" localSheetId="1" hidden="1">'ejec vig'!$A$11:$X$166</definedName>
    <definedName name="_xlnm.Print_Area" localSheetId="1">'ejec vig'!$A$1:$V$175</definedName>
    <definedName name="_xlnm.Print_Titles" localSheetId="1">'ejec vig'!$1:$11</definedName>
  </definedNames>
  <calcPr calcId="191029"/>
</workbook>
</file>

<file path=xl/calcChain.xml><?xml version="1.0" encoding="utf-8"?>
<calcChain xmlns="http://schemas.openxmlformats.org/spreadsheetml/2006/main">
  <c r="V150" i="2" l="1"/>
  <c r="U150" i="2"/>
  <c r="T150" i="2"/>
  <c r="R150" i="2"/>
  <c r="Q150" i="2"/>
  <c r="P150" i="2"/>
  <c r="D150" i="2"/>
  <c r="E150" i="2"/>
  <c r="F150" i="2"/>
  <c r="G150" i="2"/>
  <c r="H150" i="2"/>
  <c r="I150" i="2"/>
  <c r="J150" i="2"/>
  <c r="K150" i="2"/>
  <c r="L150" i="2"/>
  <c r="M150" i="2"/>
  <c r="N150" i="2"/>
  <c r="C150" i="2"/>
  <c r="C87" i="2"/>
  <c r="D87" i="2"/>
  <c r="C89" i="2"/>
  <c r="D89" i="2"/>
  <c r="C94" i="2"/>
  <c r="D94" i="2"/>
  <c r="C98" i="2"/>
  <c r="D98" i="2"/>
  <c r="C102" i="2"/>
  <c r="D102" i="2"/>
  <c r="V158" i="2"/>
  <c r="U158" i="2"/>
  <c r="T158" i="2"/>
  <c r="R158" i="2"/>
  <c r="Q158" i="2"/>
  <c r="P158" i="2"/>
  <c r="N158" i="2"/>
  <c r="M158" i="2"/>
  <c r="L158" i="2"/>
  <c r="K158" i="2"/>
  <c r="J158" i="2"/>
  <c r="I158" i="2"/>
  <c r="H158" i="2"/>
  <c r="G158" i="2"/>
  <c r="F158" i="2"/>
  <c r="E158" i="2"/>
  <c r="D158" i="2"/>
  <c r="C158" i="2"/>
  <c r="V143" i="2"/>
  <c r="U143" i="2"/>
  <c r="T143" i="2"/>
  <c r="R143" i="2"/>
  <c r="Q143" i="2"/>
  <c r="P143" i="2"/>
  <c r="N143" i="2"/>
  <c r="M143" i="2"/>
  <c r="L143" i="2"/>
  <c r="K143" i="2"/>
  <c r="J143" i="2"/>
  <c r="I143" i="2"/>
  <c r="H143" i="2"/>
  <c r="G143" i="2"/>
  <c r="F143" i="2"/>
  <c r="E143" i="2"/>
  <c r="D143" i="2"/>
  <c r="C143" i="2"/>
  <c r="V136" i="2"/>
  <c r="U136" i="2"/>
  <c r="T136" i="2"/>
  <c r="R136" i="2"/>
  <c r="Q136" i="2"/>
  <c r="P136" i="2"/>
  <c r="N136" i="2"/>
  <c r="M136" i="2"/>
  <c r="L136" i="2"/>
  <c r="K136" i="2"/>
  <c r="J136" i="2"/>
  <c r="I136" i="2"/>
  <c r="H136" i="2"/>
  <c r="G136" i="2"/>
  <c r="F136" i="2"/>
  <c r="E136" i="2"/>
  <c r="D136" i="2"/>
  <c r="C136" i="2"/>
  <c r="V127" i="2"/>
  <c r="U127" i="2"/>
  <c r="T127" i="2"/>
  <c r="R127" i="2"/>
  <c r="Q127" i="2"/>
  <c r="P127" i="2"/>
  <c r="N127" i="2"/>
  <c r="M127" i="2"/>
  <c r="L127" i="2"/>
  <c r="K127" i="2"/>
  <c r="J127" i="2"/>
  <c r="I127" i="2"/>
  <c r="H127" i="2"/>
  <c r="G127" i="2"/>
  <c r="F127" i="2"/>
  <c r="E127" i="2"/>
  <c r="D127" i="2"/>
  <c r="C127" i="2"/>
  <c r="E135" i="2" l="1"/>
  <c r="N135" i="2"/>
  <c r="G135" i="2"/>
  <c r="P135" i="2"/>
  <c r="M135" i="2"/>
  <c r="R135" i="2"/>
  <c r="F135" i="2"/>
  <c r="I135" i="2"/>
  <c r="D135" i="2"/>
  <c r="L135" i="2"/>
  <c r="V135" i="2"/>
  <c r="J135" i="2"/>
  <c r="T135" i="2"/>
  <c r="C135" i="2"/>
  <c r="K135" i="2"/>
  <c r="U135" i="2"/>
  <c r="H135" i="2"/>
  <c r="Q135" i="2"/>
  <c r="S135" i="2"/>
  <c r="S136" i="2"/>
  <c r="O158" i="2"/>
  <c r="S150" i="2"/>
  <c r="O136" i="2"/>
  <c r="S127" i="2"/>
  <c r="O150" i="2"/>
  <c r="O127" i="2"/>
  <c r="S143" i="2"/>
  <c r="O143" i="2"/>
  <c r="S158" i="2"/>
  <c r="O135" i="2" l="1"/>
  <c r="V123" i="2"/>
  <c r="V122" i="2" s="1"/>
  <c r="V121" i="2" s="1"/>
  <c r="U123" i="2"/>
  <c r="U122" i="2" s="1"/>
  <c r="U121" i="2" s="1"/>
  <c r="T123" i="2"/>
  <c r="T122" i="2" s="1"/>
  <c r="T121" i="2" s="1"/>
  <c r="R123" i="2"/>
  <c r="R122" i="2" s="1"/>
  <c r="R121" i="2" s="1"/>
  <c r="Q123" i="2"/>
  <c r="P123" i="2"/>
  <c r="P122" i="2" s="1"/>
  <c r="P121" i="2" s="1"/>
  <c r="N123" i="2"/>
  <c r="N122" i="2" s="1"/>
  <c r="N121" i="2" s="1"/>
  <c r="M123" i="2"/>
  <c r="L123" i="2"/>
  <c r="L122" i="2" s="1"/>
  <c r="L121" i="2" s="1"/>
  <c r="K123" i="2"/>
  <c r="K122" i="2" s="1"/>
  <c r="K121" i="2" s="1"/>
  <c r="J123" i="2"/>
  <c r="J122" i="2" s="1"/>
  <c r="J121" i="2" s="1"/>
  <c r="I123" i="2"/>
  <c r="I122" i="2" s="1"/>
  <c r="I121" i="2" s="1"/>
  <c r="H123" i="2"/>
  <c r="H122" i="2" s="1"/>
  <c r="H121" i="2" s="1"/>
  <c r="G123" i="2"/>
  <c r="G122" i="2" s="1"/>
  <c r="G121" i="2" s="1"/>
  <c r="F123" i="2"/>
  <c r="F122" i="2" s="1"/>
  <c r="F121" i="2" s="1"/>
  <c r="E123" i="2"/>
  <c r="E122" i="2" s="1"/>
  <c r="E121" i="2" s="1"/>
  <c r="D123" i="2"/>
  <c r="D122" i="2" s="1"/>
  <c r="D121" i="2" s="1"/>
  <c r="C123" i="2"/>
  <c r="C122" i="2" s="1"/>
  <c r="C121" i="2" s="1"/>
  <c r="V18" i="2"/>
  <c r="U18" i="2"/>
  <c r="T18" i="2"/>
  <c r="R18" i="2"/>
  <c r="Q18" i="2"/>
  <c r="P18" i="2"/>
  <c r="N18" i="2"/>
  <c r="M18" i="2"/>
  <c r="L18" i="2"/>
  <c r="K18" i="2"/>
  <c r="J18" i="2"/>
  <c r="I18" i="2"/>
  <c r="H18" i="2"/>
  <c r="G18" i="2"/>
  <c r="F18" i="2"/>
  <c r="E18" i="2"/>
  <c r="D18" i="2"/>
  <c r="C18" i="2"/>
  <c r="V28" i="2"/>
  <c r="U28" i="2"/>
  <c r="T28" i="2"/>
  <c r="R28" i="2"/>
  <c r="Q28" i="2"/>
  <c r="P28" i="2"/>
  <c r="N28" i="2"/>
  <c r="M28" i="2"/>
  <c r="L28" i="2"/>
  <c r="K28" i="2"/>
  <c r="J28" i="2"/>
  <c r="I28" i="2"/>
  <c r="H28" i="2"/>
  <c r="G28" i="2"/>
  <c r="F28" i="2"/>
  <c r="E28" i="2"/>
  <c r="D28" i="2"/>
  <c r="C28" i="2"/>
  <c r="V32" i="2"/>
  <c r="U32" i="2"/>
  <c r="T32" i="2"/>
  <c r="R32" i="2"/>
  <c r="Q32" i="2"/>
  <c r="P32" i="2"/>
  <c r="N32" i="2"/>
  <c r="M32" i="2"/>
  <c r="L32" i="2"/>
  <c r="K32" i="2"/>
  <c r="J32" i="2"/>
  <c r="I32" i="2"/>
  <c r="H32" i="2"/>
  <c r="G32" i="2"/>
  <c r="F32" i="2"/>
  <c r="E32" i="2"/>
  <c r="D32" i="2"/>
  <c r="C32" i="2"/>
  <c r="V35" i="2"/>
  <c r="U35" i="2"/>
  <c r="T35" i="2"/>
  <c r="R35" i="2"/>
  <c r="Q35" i="2"/>
  <c r="P35" i="2"/>
  <c r="N35" i="2"/>
  <c r="M35" i="2"/>
  <c r="L35" i="2"/>
  <c r="K35" i="2"/>
  <c r="J35" i="2"/>
  <c r="I35" i="2"/>
  <c r="H35" i="2"/>
  <c r="G35" i="2"/>
  <c r="F35" i="2"/>
  <c r="E35" i="2"/>
  <c r="D35" i="2"/>
  <c r="C35" i="2"/>
  <c r="V38" i="2"/>
  <c r="U38" i="2"/>
  <c r="T38" i="2"/>
  <c r="R38" i="2"/>
  <c r="Q38" i="2"/>
  <c r="P38" i="2"/>
  <c r="N38" i="2"/>
  <c r="M38" i="2"/>
  <c r="L38" i="2"/>
  <c r="K38" i="2"/>
  <c r="J38" i="2"/>
  <c r="I38" i="2"/>
  <c r="H38" i="2"/>
  <c r="G38" i="2"/>
  <c r="F38" i="2"/>
  <c r="E38" i="2"/>
  <c r="D38" i="2"/>
  <c r="C38" i="2"/>
  <c r="V41" i="2"/>
  <c r="U41" i="2"/>
  <c r="T41" i="2"/>
  <c r="R41" i="2"/>
  <c r="Q41" i="2"/>
  <c r="P41" i="2"/>
  <c r="N41" i="2"/>
  <c r="M41" i="2"/>
  <c r="L41" i="2"/>
  <c r="K41" i="2"/>
  <c r="J41" i="2"/>
  <c r="I41" i="2"/>
  <c r="H41" i="2"/>
  <c r="G41" i="2"/>
  <c r="F41" i="2"/>
  <c r="E41" i="2"/>
  <c r="D41" i="2"/>
  <c r="C41" i="2"/>
  <c r="V43" i="2"/>
  <c r="U43" i="2"/>
  <c r="T43" i="2"/>
  <c r="R43" i="2"/>
  <c r="Q43" i="2"/>
  <c r="P43" i="2"/>
  <c r="N43" i="2"/>
  <c r="M43" i="2"/>
  <c r="L43" i="2"/>
  <c r="K43" i="2"/>
  <c r="J43" i="2"/>
  <c r="I43" i="2"/>
  <c r="H43" i="2"/>
  <c r="G43" i="2"/>
  <c r="F43" i="2"/>
  <c r="E43" i="2"/>
  <c r="D43" i="2"/>
  <c r="C43" i="2"/>
  <c r="V45" i="2"/>
  <c r="U45" i="2"/>
  <c r="T45" i="2"/>
  <c r="R45" i="2"/>
  <c r="Q45" i="2"/>
  <c r="P45" i="2"/>
  <c r="N45" i="2"/>
  <c r="M45" i="2"/>
  <c r="L45" i="2"/>
  <c r="K45" i="2"/>
  <c r="J45" i="2"/>
  <c r="I45" i="2"/>
  <c r="H45" i="2"/>
  <c r="G45" i="2"/>
  <c r="F45" i="2"/>
  <c r="E45" i="2"/>
  <c r="D45" i="2"/>
  <c r="C45" i="2"/>
  <c r="V47" i="2"/>
  <c r="U47" i="2"/>
  <c r="T47" i="2"/>
  <c r="R47" i="2"/>
  <c r="Q47" i="2"/>
  <c r="P47" i="2"/>
  <c r="N47" i="2"/>
  <c r="M47" i="2"/>
  <c r="L47" i="2"/>
  <c r="K47" i="2"/>
  <c r="J47" i="2"/>
  <c r="I47" i="2"/>
  <c r="H47" i="2"/>
  <c r="G47" i="2"/>
  <c r="F47" i="2"/>
  <c r="E47" i="2"/>
  <c r="D47" i="2"/>
  <c r="V49" i="2"/>
  <c r="U49" i="2"/>
  <c r="T49" i="2"/>
  <c r="R49" i="2"/>
  <c r="Q49" i="2"/>
  <c r="P49" i="2"/>
  <c r="N49" i="2"/>
  <c r="M49" i="2"/>
  <c r="L49" i="2"/>
  <c r="K49" i="2"/>
  <c r="J49" i="2"/>
  <c r="I49" i="2"/>
  <c r="H49" i="2"/>
  <c r="G49" i="2"/>
  <c r="F49" i="2"/>
  <c r="E49" i="2"/>
  <c r="D49" i="2"/>
  <c r="C47" i="2"/>
  <c r="C49" i="2"/>
  <c r="V56" i="2"/>
  <c r="V55" i="2" s="1"/>
  <c r="V54" i="2" s="1"/>
  <c r="U56" i="2"/>
  <c r="U55" i="2" s="1"/>
  <c r="U54" i="2" s="1"/>
  <c r="T56" i="2"/>
  <c r="T55" i="2" s="1"/>
  <c r="T54" i="2" s="1"/>
  <c r="R56" i="2"/>
  <c r="R55" i="2" s="1"/>
  <c r="R54" i="2" s="1"/>
  <c r="Q56" i="2"/>
  <c r="Q55" i="2" s="1"/>
  <c r="Q54" i="2" s="1"/>
  <c r="P56" i="2"/>
  <c r="P55" i="2" s="1"/>
  <c r="P54" i="2" s="1"/>
  <c r="N56" i="2"/>
  <c r="N55" i="2" s="1"/>
  <c r="N54" i="2" s="1"/>
  <c r="M56" i="2"/>
  <c r="M55" i="2" s="1"/>
  <c r="M54" i="2" s="1"/>
  <c r="L56" i="2"/>
  <c r="L55" i="2" s="1"/>
  <c r="L54" i="2" s="1"/>
  <c r="K56" i="2"/>
  <c r="K55" i="2" s="1"/>
  <c r="K54" i="2" s="1"/>
  <c r="J56" i="2"/>
  <c r="J55" i="2" s="1"/>
  <c r="J54" i="2" s="1"/>
  <c r="I56" i="2"/>
  <c r="I55" i="2" s="1"/>
  <c r="I54" i="2" s="1"/>
  <c r="H56" i="2"/>
  <c r="H55" i="2" s="1"/>
  <c r="H54" i="2" s="1"/>
  <c r="G56" i="2"/>
  <c r="G55" i="2" s="1"/>
  <c r="G54" i="2" s="1"/>
  <c r="F56" i="2"/>
  <c r="F55" i="2" s="1"/>
  <c r="F54" i="2" s="1"/>
  <c r="E56" i="2"/>
  <c r="E55" i="2" s="1"/>
  <c r="E54" i="2" s="1"/>
  <c r="D56" i="2"/>
  <c r="D55" i="2" s="1"/>
  <c r="D54" i="2" s="1"/>
  <c r="C56" i="2"/>
  <c r="C55" i="2" s="1"/>
  <c r="C54" i="2" s="1"/>
  <c r="V60" i="2"/>
  <c r="U60" i="2"/>
  <c r="T60" i="2"/>
  <c r="R60" i="2"/>
  <c r="Q60" i="2"/>
  <c r="P60" i="2"/>
  <c r="N60" i="2"/>
  <c r="M60" i="2"/>
  <c r="L60" i="2"/>
  <c r="K60" i="2"/>
  <c r="J60" i="2"/>
  <c r="I60" i="2"/>
  <c r="H60" i="2"/>
  <c r="G60" i="2"/>
  <c r="F60" i="2"/>
  <c r="E60" i="2"/>
  <c r="D60" i="2"/>
  <c r="C60" i="2"/>
  <c r="V63" i="2"/>
  <c r="U63" i="2"/>
  <c r="T63" i="2"/>
  <c r="R63" i="2"/>
  <c r="Q63" i="2"/>
  <c r="P63" i="2"/>
  <c r="N63" i="2"/>
  <c r="M63" i="2"/>
  <c r="L63" i="2"/>
  <c r="K63" i="2"/>
  <c r="J63" i="2"/>
  <c r="I63" i="2"/>
  <c r="H63" i="2"/>
  <c r="G63" i="2"/>
  <c r="F63" i="2"/>
  <c r="E63" i="2"/>
  <c r="D63" i="2"/>
  <c r="C63" i="2"/>
  <c r="V71" i="2"/>
  <c r="U71" i="2"/>
  <c r="T71" i="2"/>
  <c r="R71" i="2"/>
  <c r="Q71" i="2"/>
  <c r="P71" i="2"/>
  <c r="N71" i="2"/>
  <c r="M71" i="2"/>
  <c r="L71" i="2"/>
  <c r="K71" i="2"/>
  <c r="J71" i="2"/>
  <c r="I71" i="2"/>
  <c r="H71" i="2"/>
  <c r="G71" i="2"/>
  <c r="F71" i="2"/>
  <c r="E71" i="2"/>
  <c r="D71" i="2"/>
  <c r="C71" i="2"/>
  <c r="V77" i="2"/>
  <c r="V74" i="2" s="1"/>
  <c r="U77" i="2"/>
  <c r="U74" i="2" s="1"/>
  <c r="T77" i="2"/>
  <c r="T74" i="2" s="1"/>
  <c r="R77" i="2"/>
  <c r="R74" i="2" s="1"/>
  <c r="Q77" i="2"/>
  <c r="Q74" i="2" s="1"/>
  <c r="P77" i="2"/>
  <c r="P74" i="2" s="1"/>
  <c r="N77" i="2"/>
  <c r="N74" i="2" s="1"/>
  <c r="M77" i="2"/>
  <c r="M74" i="2" s="1"/>
  <c r="L77" i="2"/>
  <c r="L74" i="2" s="1"/>
  <c r="K77" i="2"/>
  <c r="K74" i="2" s="1"/>
  <c r="J77" i="2"/>
  <c r="J74" i="2" s="1"/>
  <c r="I77" i="2"/>
  <c r="I74" i="2" s="1"/>
  <c r="H77" i="2"/>
  <c r="H74" i="2" s="1"/>
  <c r="G77" i="2"/>
  <c r="G74" i="2" s="1"/>
  <c r="F77" i="2"/>
  <c r="F74" i="2" s="1"/>
  <c r="E77" i="2"/>
  <c r="E74" i="2" s="1"/>
  <c r="D77" i="2"/>
  <c r="D74" i="2" s="1"/>
  <c r="C77" i="2"/>
  <c r="C74" i="2" s="1"/>
  <c r="V80" i="2"/>
  <c r="U80" i="2"/>
  <c r="T80" i="2"/>
  <c r="R80" i="2"/>
  <c r="Q80" i="2"/>
  <c r="P80" i="2"/>
  <c r="N80" i="2"/>
  <c r="M80" i="2"/>
  <c r="L80" i="2"/>
  <c r="K80" i="2"/>
  <c r="J80" i="2"/>
  <c r="I80" i="2"/>
  <c r="H80" i="2"/>
  <c r="G80" i="2"/>
  <c r="F80" i="2"/>
  <c r="E80" i="2"/>
  <c r="D80" i="2"/>
  <c r="C80" i="2"/>
  <c r="V83" i="2"/>
  <c r="U83" i="2"/>
  <c r="T83" i="2"/>
  <c r="R83" i="2"/>
  <c r="Q83" i="2"/>
  <c r="P83" i="2"/>
  <c r="N83" i="2"/>
  <c r="M83" i="2"/>
  <c r="L83" i="2"/>
  <c r="K83" i="2"/>
  <c r="J83" i="2"/>
  <c r="I83" i="2"/>
  <c r="H83" i="2"/>
  <c r="G83" i="2"/>
  <c r="F83" i="2"/>
  <c r="E83" i="2"/>
  <c r="D83" i="2"/>
  <c r="C83" i="2"/>
  <c r="V89" i="2"/>
  <c r="U89" i="2"/>
  <c r="T89" i="2"/>
  <c r="R89" i="2"/>
  <c r="Q89" i="2"/>
  <c r="P89" i="2"/>
  <c r="N89" i="2"/>
  <c r="M89" i="2"/>
  <c r="L89" i="2"/>
  <c r="K89" i="2"/>
  <c r="J89" i="2"/>
  <c r="I89" i="2"/>
  <c r="H89" i="2"/>
  <c r="G89" i="2"/>
  <c r="F89" i="2"/>
  <c r="E89" i="2"/>
  <c r="V87" i="2"/>
  <c r="U87" i="2"/>
  <c r="T87" i="2"/>
  <c r="R87" i="2"/>
  <c r="Q87" i="2"/>
  <c r="P87" i="2"/>
  <c r="N87" i="2"/>
  <c r="M87" i="2"/>
  <c r="L87" i="2"/>
  <c r="K87" i="2"/>
  <c r="J87" i="2"/>
  <c r="I87" i="2"/>
  <c r="H87" i="2"/>
  <c r="G87" i="2"/>
  <c r="F87" i="2"/>
  <c r="E87" i="2"/>
  <c r="V94" i="2"/>
  <c r="U94" i="2"/>
  <c r="T94" i="2"/>
  <c r="R94" i="2"/>
  <c r="Q94" i="2"/>
  <c r="P94" i="2"/>
  <c r="N94" i="2"/>
  <c r="M94" i="2"/>
  <c r="L94" i="2"/>
  <c r="K94" i="2"/>
  <c r="J94" i="2"/>
  <c r="I94" i="2"/>
  <c r="H94" i="2"/>
  <c r="G94" i="2"/>
  <c r="F94" i="2"/>
  <c r="E94" i="2"/>
  <c r="V98" i="2"/>
  <c r="U98" i="2"/>
  <c r="T98" i="2"/>
  <c r="R98" i="2"/>
  <c r="Q98" i="2"/>
  <c r="P98" i="2"/>
  <c r="N98" i="2"/>
  <c r="M98" i="2"/>
  <c r="L98" i="2"/>
  <c r="K98" i="2"/>
  <c r="J98" i="2"/>
  <c r="I98" i="2"/>
  <c r="H98" i="2"/>
  <c r="G98" i="2"/>
  <c r="F98" i="2"/>
  <c r="E98" i="2"/>
  <c r="V102" i="2"/>
  <c r="U102" i="2"/>
  <c r="T102" i="2"/>
  <c r="R102" i="2"/>
  <c r="Q102" i="2"/>
  <c r="P102" i="2"/>
  <c r="N102" i="2"/>
  <c r="M102" i="2"/>
  <c r="L102" i="2"/>
  <c r="K102" i="2"/>
  <c r="J102" i="2"/>
  <c r="I102" i="2"/>
  <c r="H102" i="2"/>
  <c r="G102" i="2"/>
  <c r="F102" i="2"/>
  <c r="E102" i="2"/>
  <c r="V106" i="2"/>
  <c r="U106" i="2"/>
  <c r="T106" i="2"/>
  <c r="R106" i="2"/>
  <c r="Q106" i="2"/>
  <c r="P106" i="2"/>
  <c r="N106" i="2"/>
  <c r="M106" i="2"/>
  <c r="L106" i="2"/>
  <c r="K106" i="2"/>
  <c r="J106" i="2"/>
  <c r="I106" i="2"/>
  <c r="H106" i="2"/>
  <c r="G106" i="2"/>
  <c r="F106" i="2"/>
  <c r="E106" i="2"/>
  <c r="D106" i="2"/>
  <c r="D86" i="2" s="1"/>
  <c r="C106" i="2"/>
  <c r="C86" i="2" s="1"/>
  <c r="V109" i="2"/>
  <c r="V108" i="2" s="1"/>
  <c r="U109" i="2"/>
  <c r="U108" i="2" s="1"/>
  <c r="T109" i="2"/>
  <c r="T108" i="2" s="1"/>
  <c r="R109" i="2"/>
  <c r="R108" i="2" s="1"/>
  <c r="Q109" i="2"/>
  <c r="Q108" i="2" s="1"/>
  <c r="P109" i="2"/>
  <c r="P108" i="2" s="1"/>
  <c r="N109" i="2"/>
  <c r="N108" i="2" s="1"/>
  <c r="M109" i="2"/>
  <c r="M108" i="2" s="1"/>
  <c r="L109" i="2"/>
  <c r="L108" i="2" s="1"/>
  <c r="K109" i="2"/>
  <c r="K108" i="2" s="1"/>
  <c r="J109" i="2"/>
  <c r="J108" i="2" s="1"/>
  <c r="I109" i="2"/>
  <c r="I108" i="2" s="1"/>
  <c r="H109" i="2"/>
  <c r="H108" i="2" s="1"/>
  <c r="G109" i="2"/>
  <c r="G108" i="2" s="1"/>
  <c r="F109" i="2"/>
  <c r="F108" i="2" s="1"/>
  <c r="E109" i="2"/>
  <c r="E108" i="2" s="1"/>
  <c r="D109" i="2"/>
  <c r="D108" i="2" s="1"/>
  <c r="C109" i="2"/>
  <c r="C108" i="2" s="1"/>
  <c r="V149" i="2"/>
  <c r="V148" i="2" s="1"/>
  <c r="U149" i="2"/>
  <c r="U148" i="2" s="1"/>
  <c r="T149" i="2"/>
  <c r="T148" i="2" s="1"/>
  <c r="R149" i="2"/>
  <c r="R148" i="2" s="1"/>
  <c r="Q149" i="2"/>
  <c r="Q148" i="2" s="1"/>
  <c r="P149" i="2"/>
  <c r="P148" i="2" s="1"/>
  <c r="N149" i="2"/>
  <c r="N148" i="2" s="1"/>
  <c r="M149" i="2"/>
  <c r="M148" i="2" s="1"/>
  <c r="L149" i="2"/>
  <c r="L148" i="2" s="1"/>
  <c r="K149" i="2"/>
  <c r="K148" i="2" s="1"/>
  <c r="J149" i="2"/>
  <c r="J148" i="2" s="1"/>
  <c r="I149" i="2"/>
  <c r="I148" i="2" s="1"/>
  <c r="H149" i="2"/>
  <c r="H148" i="2" s="1"/>
  <c r="G149" i="2"/>
  <c r="G148" i="2" s="1"/>
  <c r="F149" i="2"/>
  <c r="F148" i="2" s="1"/>
  <c r="E149" i="2"/>
  <c r="E148" i="2" s="1"/>
  <c r="D149" i="2"/>
  <c r="D148" i="2" s="1"/>
  <c r="C149" i="2"/>
  <c r="C148" i="2" s="1"/>
  <c r="D157" i="2"/>
  <c r="D156" i="2" s="1"/>
  <c r="E157" i="2"/>
  <c r="E156" i="2" s="1"/>
  <c r="F157" i="2"/>
  <c r="F156" i="2" s="1"/>
  <c r="G157" i="2"/>
  <c r="G156" i="2" s="1"/>
  <c r="H157" i="2"/>
  <c r="H156" i="2" s="1"/>
  <c r="I157" i="2"/>
  <c r="I156" i="2" s="1"/>
  <c r="J157" i="2"/>
  <c r="J156" i="2" s="1"/>
  <c r="K157" i="2"/>
  <c r="K156" i="2" s="1"/>
  <c r="L157" i="2"/>
  <c r="L156" i="2" s="1"/>
  <c r="M157" i="2"/>
  <c r="M156" i="2" s="1"/>
  <c r="N157" i="2"/>
  <c r="N156" i="2" s="1"/>
  <c r="P157" i="2"/>
  <c r="P156" i="2" s="1"/>
  <c r="Q157" i="2"/>
  <c r="Q156" i="2" s="1"/>
  <c r="R157" i="2"/>
  <c r="R156" i="2" s="1"/>
  <c r="T157" i="2"/>
  <c r="T156" i="2" s="1"/>
  <c r="U157" i="2"/>
  <c r="U156" i="2" s="1"/>
  <c r="V157" i="2"/>
  <c r="V156" i="2" s="1"/>
  <c r="C157" i="2"/>
  <c r="C156" i="2" s="1"/>
  <c r="Q122" i="2" l="1"/>
  <c r="S123" i="2"/>
  <c r="M122" i="2"/>
  <c r="O123" i="2"/>
  <c r="S156" i="2"/>
  <c r="O102" i="2"/>
  <c r="O89" i="2"/>
  <c r="O71" i="2"/>
  <c r="O41" i="2"/>
  <c r="O28" i="2"/>
  <c r="O156" i="2"/>
  <c r="O83" i="2"/>
  <c r="O47" i="2"/>
  <c r="O54" i="2"/>
  <c r="O49" i="2"/>
  <c r="O32" i="2"/>
  <c r="S49" i="2"/>
  <c r="S43" i="2"/>
  <c r="S63" i="2"/>
  <c r="O108" i="2"/>
  <c r="S108" i="2"/>
  <c r="O35" i="2"/>
  <c r="S87" i="2"/>
  <c r="S102" i="2"/>
  <c r="S83" i="2"/>
  <c r="S47" i="2"/>
  <c r="S38" i="2"/>
  <c r="S18" i="2"/>
  <c r="S94" i="2"/>
  <c r="S80" i="2"/>
  <c r="S60" i="2"/>
  <c r="S45" i="2"/>
  <c r="O60" i="2"/>
  <c r="S35" i="2"/>
  <c r="S148" i="2"/>
  <c r="O109" i="2"/>
  <c r="S106" i="2"/>
  <c r="S74" i="2"/>
  <c r="S54" i="2"/>
  <c r="S32" i="2"/>
  <c r="O148" i="2"/>
  <c r="O18" i="2"/>
  <c r="O98" i="2"/>
  <c r="O87" i="2"/>
  <c r="O63" i="2"/>
  <c r="O38" i="2"/>
  <c r="S41" i="2"/>
  <c r="S28" i="2"/>
  <c r="S89" i="2"/>
  <c r="S71" i="2"/>
  <c r="O94" i="2"/>
  <c r="O80" i="2"/>
  <c r="O45" i="2"/>
  <c r="T17" i="2"/>
  <c r="S109" i="2"/>
  <c r="S98" i="2"/>
  <c r="J17" i="2"/>
  <c r="O106" i="2"/>
  <c r="O74" i="2"/>
  <c r="O43" i="2"/>
  <c r="S55" i="2"/>
  <c r="S56" i="2"/>
  <c r="S77" i="2"/>
  <c r="O149" i="2"/>
  <c r="O55" i="2"/>
  <c r="O157" i="2"/>
  <c r="S149" i="2"/>
  <c r="O56" i="2"/>
  <c r="O77" i="2"/>
  <c r="S157" i="2"/>
  <c r="J79" i="2"/>
  <c r="G17" i="2"/>
  <c r="H120" i="2"/>
  <c r="H119" i="2" s="1"/>
  <c r="H118" i="2" s="1"/>
  <c r="H117" i="2" s="1"/>
  <c r="J86" i="2"/>
  <c r="Q79" i="2"/>
  <c r="R79" i="2"/>
  <c r="F17" i="2"/>
  <c r="N17" i="2"/>
  <c r="R120" i="2"/>
  <c r="D79" i="2"/>
  <c r="L79" i="2"/>
  <c r="T86" i="2"/>
  <c r="C120" i="2"/>
  <c r="C119" i="2" s="1"/>
  <c r="C118" i="2" s="1"/>
  <c r="C117" i="2" s="1"/>
  <c r="P86" i="2"/>
  <c r="M79" i="2"/>
  <c r="U59" i="2"/>
  <c r="I59" i="2"/>
  <c r="D120" i="2"/>
  <c r="D119" i="2" s="1"/>
  <c r="D118" i="2" s="1"/>
  <c r="D117" i="2" s="1"/>
  <c r="L120" i="2"/>
  <c r="L119" i="2" s="1"/>
  <c r="L118" i="2" s="1"/>
  <c r="L117" i="2" s="1"/>
  <c r="V120" i="2"/>
  <c r="V119" i="2" s="1"/>
  <c r="V118" i="2" s="1"/>
  <c r="V117" i="2" s="1"/>
  <c r="H86" i="2"/>
  <c r="F79" i="2"/>
  <c r="N79" i="2"/>
  <c r="T59" i="2"/>
  <c r="H17" i="2"/>
  <c r="E79" i="2"/>
  <c r="I79" i="2"/>
  <c r="U79" i="2"/>
  <c r="K120" i="2"/>
  <c r="K119" i="2" s="1"/>
  <c r="K118" i="2" s="1"/>
  <c r="K117" i="2" s="1"/>
  <c r="G120" i="2"/>
  <c r="G119" i="2" s="1"/>
  <c r="G118" i="2" s="1"/>
  <c r="G117" i="2" s="1"/>
  <c r="P120" i="2"/>
  <c r="P119" i="2" s="1"/>
  <c r="P118" i="2" s="1"/>
  <c r="P117" i="2" s="1"/>
  <c r="T79" i="2"/>
  <c r="V59" i="2"/>
  <c r="F31" i="2"/>
  <c r="D17" i="2"/>
  <c r="L17" i="2"/>
  <c r="T120" i="2"/>
  <c r="T119" i="2" s="1"/>
  <c r="T118" i="2" s="1"/>
  <c r="T117" i="2" s="1"/>
  <c r="L86" i="2"/>
  <c r="G79" i="2"/>
  <c r="C59" i="2"/>
  <c r="R119" i="2"/>
  <c r="R118" i="2" s="1"/>
  <c r="R117" i="2" s="1"/>
  <c r="E86" i="2"/>
  <c r="N59" i="2"/>
  <c r="L59" i="2"/>
  <c r="Q31" i="2"/>
  <c r="K17" i="2"/>
  <c r="I120" i="2"/>
  <c r="I119" i="2" s="1"/>
  <c r="I118" i="2" s="1"/>
  <c r="I117" i="2" s="1"/>
  <c r="V86" i="2"/>
  <c r="H59" i="2"/>
  <c r="V31" i="2"/>
  <c r="T31" i="2"/>
  <c r="E17" i="2"/>
  <c r="M17" i="2"/>
  <c r="Q86" i="2"/>
  <c r="G59" i="2"/>
  <c r="E31" i="2"/>
  <c r="M31" i="2"/>
  <c r="Q17" i="2"/>
  <c r="E120" i="2"/>
  <c r="E119" i="2" s="1"/>
  <c r="E118" i="2" s="1"/>
  <c r="E117" i="2" s="1"/>
  <c r="N86" i="2"/>
  <c r="I86" i="2"/>
  <c r="R86" i="2"/>
  <c r="V79" i="2"/>
  <c r="Q59" i="2"/>
  <c r="N31" i="2"/>
  <c r="D31" i="2"/>
  <c r="L31" i="2"/>
  <c r="I17" i="2"/>
  <c r="R17" i="2"/>
  <c r="P17" i="2"/>
  <c r="P31" i="2"/>
  <c r="U86" i="2"/>
  <c r="H31" i="2"/>
  <c r="N120" i="2"/>
  <c r="N119" i="2" s="1"/>
  <c r="N118" i="2" s="1"/>
  <c r="N117" i="2" s="1"/>
  <c r="K86" i="2"/>
  <c r="P79" i="2"/>
  <c r="E59" i="2"/>
  <c r="K59" i="2"/>
  <c r="G31" i="2"/>
  <c r="C17" i="2"/>
  <c r="F120" i="2"/>
  <c r="F119" i="2" s="1"/>
  <c r="F118" i="2" s="1"/>
  <c r="F117" i="2" s="1"/>
  <c r="G86" i="2"/>
  <c r="M59" i="2"/>
  <c r="F86" i="2"/>
  <c r="M86" i="2"/>
  <c r="H79" i="2"/>
  <c r="F59" i="2"/>
  <c r="D59" i="2"/>
  <c r="U17" i="2"/>
  <c r="J120" i="2"/>
  <c r="J119" i="2" s="1"/>
  <c r="J118" i="2" s="1"/>
  <c r="J117" i="2" s="1"/>
  <c r="C79" i="2"/>
  <c r="K79" i="2"/>
  <c r="P59" i="2"/>
  <c r="C31" i="2"/>
  <c r="K31" i="2"/>
  <c r="U31" i="2"/>
  <c r="I31" i="2"/>
  <c r="V17" i="2"/>
  <c r="J31" i="2"/>
  <c r="R31" i="2"/>
  <c r="U120" i="2"/>
  <c r="U119" i="2" s="1"/>
  <c r="U118" i="2" s="1"/>
  <c r="U117" i="2" s="1"/>
  <c r="J59" i="2"/>
  <c r="R59" i="2"/>
  <c r="M121" i="2" l="1"/>
  <c r="O122" i="2"/>
  <c r="Q121" i="2"/>
  <c r="S122" i="2"/>
  <c r="S59" i="2"/>
  <c r="J16" i="2"/>
  <c r="J15" i="2" s="1"/>
  <c r="S17" i="2"/>
  <c r="C73" i="2"/>
  <c r="C58" i="2" s="1"/>
  <c r="C53" i="2" s="1"/>
  <c r="O59" i="2"/>
  <c r="C16" i="2"/>
  <c r="C15" i="2" s="1"/>
  <c r="E73" i="2"/>
  <c r="E58" i="2" s="1"/>
  <c r="E53" i="2" s="1"/>
  <c r="O17" i="2"/>
  <c r="S79" i="2"/>
  <c r="J73" i="2"/>
  <c r="J58" i="2" s="1"/>
  <c r="J53" i="2" s="1"/>
  <c r="T16" i="2"/>
  <c r="T15" i="2" s="1"/>
  <c r="S31" i="2"/>
  <c r="O86" i="2"/>
  <c r="G16" i="2"/>
  <c r="G15" i="2" s="1"/>
  <c r="O31" i="2"/>
  <c r="Q73" i="2"/>
  <c r="Q58" i="2" s="1"/>
  <c r="S86" i="2"/>
  <c r="O79" i="2"/>
  <c r="H73" i="2"/>
  <c r="H58" i="2" s="1"/>
  <c r="H53" i="2" s="1"/>
  <c r="D73" i="2"/>
  <c r="D58" i="2" s="1"/>
  <c r="D53" i="2" s="1"/>
  <c r="T73" i="2"/>
  <c r="T58" i="2" s="1"/>
  <c r="T53" i="2" s="1"/>
  <c r="N16" i="2"/>
  <c r="N15" i="2" s="1"/>
  <c r="L16" i="2"/>
  <c r="L15" i="2" s="1"/>
  <c r="G73" i="2"/>
  <c r="G58" i="2" s="1"/>
  <c r="G53" i="2" s="1"/>
  <c r="M73" i="2"/>
  <c r="F16" i="2"/>
  <c r="F15" i="2" s="1"/>
  <c r="V16" i="2"/>
  <c r="V15" i="2" s="1"/>
  <c r="R16" i="2"/>
  <c r="R15" i="2" s="1"/>
  <c r="H16" i="2"/>
  <c r="H15" i="2" s="1"/>
  <c r="D16" i="2"/>
  <c r="D15" i="2" s="1"/>
  <c r="M16" i="2"/>
  <c r="L73" i="2"/>
  <c r="L58" i="2" s="1"/>
  <c r="L53" i="2" s="1"/>
  <c r="F73" i="2"/>
  <c r="F58" i="2" s="1"/>
  <c r="F53" i="2" s="1"/>
  <c r="R73" i="2"/>
  <c r="R58" i="2" s="1"/>
  <c r="R53" i="2" s="1"/>
  <c r="U73" i="2"/>
  <c r="U58" i="2" s="1"/>
  <c r="U53" i="2" s="1"/>
  <c r="Q16" i="2"/>
  <c r="I73" i="2"/>
  <c r="I58" i="2" s="1"/>
  <c r="I53" i="2" s="1"/>
  <c r="P73" i="2"/>
  <c r="P58" i="2" s="1"/>
  <c r="P53" i="2" s="1"/>
  <c r="U16" i="2"/>
  <c r="U15" i="2" s="1"/>
  <c r="V73" i="2"/>
  <c r="V58" i="2" s="1"/>
  <c r="V53" i="2" s="1"/>
  <c r="K73" i="2"/>
  <c r="K58" i="2" s="1"/>
  <c r="K53" i="2" s="1"/>
  <c r="N73" i="2"/>
  <c r="N58" i="2" s="1"/>
  <c r="N53" i="2" s="1"/>
  <c r="E16" i="2"/>
  <c r="E15" i="2" s="1"/>
  <c r="P16" i="2"/>
  <c r="P15" i="2" s="1"/>
  <c r="I16" i="2"/>
  <c r="I15" i="2" s="1"/>
  <c r="K16" i="2"/>
  <c r="K15" i="2" s="1"/>
  <c r="S121" i="2" l="1"/>
  <c r="Q120" i="2"/>
  <c r="M120" i="2"/>
  <c r="O121" i="2"/>
  <c r="E14" i="2"/>
  <c r="J13" i="2"/>
  <c r="J12" i="2" s="1"/>
  <c r="I14" i="2"/>
  <c r="D14" i="2"/>
  <c r="L14" i="2"/>
  <c r="G14" i="2"/>
  <c r="R14" i="2"/>
  <c r="N14" i="2"/>
  <c r="K14" i="2"/>
  <c r="V14" i="2"/>
  <c r="F14" i="2"/>
  <c r="P14" i="2"/>
  <c r="C14" i="2"/>
  <c r="C13" i="2"/>
  <c r="C12" i="2" s="1"/>
  <c r="U14" i="2"/>
  <c r="T14" i="2"/>
  <c r="J14" i="2"/>
  <c r="H14" i="2"/>
  <c r="G13" i="2"/>
  <c r="G12" i="2" s="1"/>
  <c r="H13" i="2"/>
  <c r="H12" i="2" s="1"/>
  <c r="T13" i="2"/>
  <c r="T12" i="2" s="1"/>
  <c r="M15" i="2"/>
  <c r="O16" i="2"/>
  <c r="Q15" i="2"/>
  <c r="S16" i="2"/>
  <c r="Q53" i="2"/>
  <c r="S58" i="2"/>
  <c r="V13" i="2"/>
  <c r="V12" i="2" s="1"/>
  <c r="M58" i="2"/>
  <c r="O73" i="2"/>
  <c r="S73" i="2"/>
  <c r="F13" i="2"/>
  <c r="F12" i="2" s="1"/>
  <c r="L13" i="2"/>
  <c r="L12" i="2" s="1"/>
  <c r="E13" i="2"/>
  <c r="E12" i="2" s="1"/>
  <c r="N13" i="2"/>
  <c r="N12" i="2" s="1"/>
  <c r="D13" i="2"/>
  <c r="D12" i="2" s="1"/>
  <c r="I13" i="2"/>
  <c r="I12" i="2" s="1"/>
  <c r="R13" i="2"/>
  <c r="R12" i="2" s="1"/>
  <c r="U13" i="2"/>
  <c r="U12" i="2" s="1"/>
  <c r="P13" i="2"/>
  <c r="P12" i="2" s="1"/>
  <c r="K13" i="2"/>
  <c r="K12" i="2" s="1"/>
  <c r="O120" i="2" l="1"/>
  <c r="M119" i="2"/>
  <c r="Q119" i="2"/>
  <c r="S120" i="2"/>
  <c r="S15" i="2"/>
  <c r="Q14" i="2"/>
  <c r="S14" i="2" s="1"/>
  <c r="O15" i="2"/>
  <c r="Q13" i="2"/>
  <c r="S53" i="2"/>
  <c r="M53" i="2"/>
  <c r="M14" i="2" s="1"/>
  <c r="O14" i="2" s="1"/>
  <c r="O58" i="2"/>
  <c r="O119" i="2" l="1"/>
  <c r="M118" i="2"/>
  <c r="Q118" i="2"/>
  <c r="S119" i="2"/>
  <c r="M13" i="2"/>
  <c r="O53" i="2"/>
  <c r="S13" i="2"/>
  <c r="Q117" i="2" l="1"/>
  <c r="S118" i="2"/>
  <c r="M117" i="2"/>
  <c r="O117" i="2" s="1"/>
  <c r="O118" i="2"/>
  <c r="O13" i="2"/>
  <c r="M12" i="2" l="1"/>
  <c r="S117" i="2"/>
  <c r="Q12" i="2"/>
  <c r="S12" i="2" l="1"/>
  <c r="O12" i="2"/>
</calcChain>
</file>

<file path=xl/sharedStrings.xml><?xml version="1.0" encoding="utf-8"?>
<sst xmlns="http://schemas.openxmlformats.org/spreadsheetml/2006/main" count="689" uniqueCount="294">
  <si>
    <t>Apropiación Inicial</t>
  </si>
  <si>
    <t>Modificaciones Mes</t>
  </si>
  <si>
    <t>Modific. Acumulado</t>
  </si>
  <si>
    <t>Apropiación Vigente</t>
  </si>
  <si>
    <t>Suspensión</t>
  </si>
  <si>
    <t>Aprop. Disponible</t>
  </si>
  <si>
    <t>CDP Mes</t>
  </si>
  <si>
    <t>CDP Acumulado</t>
  </si>
  <si>
    <t>Saldo Apr.Disponible</t>
  </si>
  <si>
    <t>Compromisos  Mes</t>
  </si>
  <si>
    <t>Compromisos Acumulad.</t>
  </si>
  <si>
    <t>Saldo p. Comprometer</t>
  </si>
  <si>
    <t>Eje Ptal %</t>
  </si>
  <si>
    <t>Giro Mes Presupuestal</t>
  </si>
  <si>
    <t>Giros Acumulados Ppto</t>
  </si>
  <si>
    <t>Saldo por Pagar</t>
  </si>
  <si>
    <t>% Ej.Giro</t>
  </si>
  <si>
    <t>Giro Mes  Tesoral</t>
  </si>
  <si>
    <t>Giros Acumul.Tesoral</t>
  </si>
  <si>
    <t>Pdte Pagar Tesoral</t>
  </si>
  <si>
    <t>1310101010101</t>
  </si>
  <si>
    <t>Sueldo básico</t>
  </si>
  <si>
    <t>1-100-F001</t>
  </si>
  <si>
    <t xml:space="preserve"> VA-Recursos distrito</t>
  </si>
  <si>
    <t>1310101010104</t>
  </si>
  <si>
    <t>Gastos de representación</t>
  </si>
  <si>
    <t>1310101010105</t>
  </si>
  <si>
    <t>Horas extras, dominicales, festivos, recargo nocturno y trabajo suplementario</t>
  </si>
  <si>
    <t>1310101010106</t>
  </si>
  <si>
    <t>Auxilio de transporte</t>
  </si>
  <si>
    <t>1310101010107</t>
  </si>
  <si>
    <t>Subsidio de alimentación</t>
  </si>
  <si>
    <t>1310101010108</t>
  </si>
  <si>
    <t>Bonificación por servicios prestados</t>
  </si>
  <si>
    <t>1310101010109</t>
  </si>
  <si>
    <t>Prima de servicios</t>
  </si>
  <si>
    <t>1310101010110</t>
  </si>
  <si>
    <t>Prima de navidad</t>
  </si>
  <si>
    <t>1310101010111</t>
  </si>
  <si>
    <t>Prima de vacaciones</t>
  </si>
  <si>
    <t>1310101010201</t>
  </si>
  <si>
    <t>Prima de antigüedad</t>
  </si>
  <si>
    <t>1310101010202</t>
  </si>
  <si>
    <t>Prima técnica</t>
  </si>
  <si>
    <t>1310101020101</t>
  </si>
  <si>
    <t>Aportes a la seguridad social en pensiones públicas</t>
  </si>
  <si>
    <t>1310101020102</t>
  </si>
  <si>
    <t>Aportes a la seguridad social en pensiones privadas</t>
  </si>
  <si>
    <t>1310101020201</t>
  </si>
  <si>
    <t>Aportes a la seguridad social en salud pública</t>
  </si>
  <si>
    <t>1310101020202</t>
  </si>
  <si>
    <t>Aportes a la seguridad social en salud privada</t>
  </si>
  <si>
    <t>1310101020301</t>
  </si>
  <si>
    <t>Aportes de cesantías a fondos públicos</t>
  </si>
  <si>
    <t>1310101020302</t>
  </si>
  <si>
    <t>Aportes de cesantías a fondos privados</t>
  </si>
  <si>
    <t>1310101020401</t>
  </si>
  <si>
    <t>Compensar</t>
  </si>
  <si>
    <t>1310101020501</t>
  </si>
  <si>
    <t>Aportes generales al sistema de riesgos laborales públicos</t>
  </si>
  <si>
    <t>1310101020601</t>
  </si>
  <si>
    <t>Aportes al ICBF de funcionarios</t>
  </si>
  <si>
    <t>1310101020701</t>
  </si>
  <si>
    <t>Aportes al SENA de funcionarios</t>
  </si>
  <si>
    <t>Indemnización por vacaciones</t>
  </si>
  <si>
    <t>13101010302</t>
  </si>
  <si>
    <t>Bonificación por recreación</t>
  </si>
  <si>
    <t>13101010305</t>
  </si>
  <si>
    <t>Reconocimiento por permanencia en el servicio público - Bogotá D.C.</t>
  </si>
  <si>
    <t>1310201010106</t>
  </si>
  <si>
    <t>Maquinaria y aparatos eléctricos</t>
  </si>
  <si>
    <t>1310202010103</t>
  </si>
  <si>
    <t>Productos de molinería, almidones y productos derivados del almidón; otros productos alimenticios</t>
  </si>
  <si>
    <t>1310202010106</t>
  </si>
  <si>
    <t>Dotación (prendas de vestir y calzado)</t>
  </si>
  <si>
    <t>1310202010201</t>
  </si>
  <si>
    <t>Productos de madera, corcho, cestería y espartería</t>
  </si>
  <si>
    <t>1310202010202</t>
  </si>
  <si>
    <t>Pasta o pulpa, papel y productos de papel; impresos y artículos relacionados</t>
  </si>
  <si>
    <t>1310202010203</t>
  </si>
  <si>
    <t>Productos de hornos de coque, de refinación de petróleo y combustible</t>
  </si>
  <si>
    <t>1310202010204</t>
  </si>
  <si>
    <t>Químicos básicos</t>
  </si>
  <si>
    <t>1310202010205</t>
  </si>
  <si>
    <t>Otros productos químicos; fibras artificiales (o fibras industriales hechas por el hombre)</t>
  </si>
  <si>
    <t>1310202010206</t>
  </si>
  <si>
    <t>Productos de caucho y plástico</t>
  </si>
  <si>
    <t>1310202010208</t>
  </si>
  <si>
    <t>Muebles; otros bienes transportables n.c.p.</t>
  </si>
  <si>
    <t>1310202010302</t>
  </si>
  <si>
    <t>Productos metálicos elaborados (excepto maquinaria y equipo)</t>
  </si>
  <si>
    <t>1310202020102</t>
  </si>
  <si>
    <t>Servicios de transporte de pasajeros</t>
  </si>
  <si>
    <t>1310202020104</t>
  </si>
  <si>
    <t>Servicios de alquiler de vehículos de transporte con operario</t>
  </si>
  <si>
    <t>131020202010601</t>
  </si>
  <si>
    <t>Servicios de mensajería</t>
  </si>
  <si>
    <t>131020202020108</t>
  </si>
  <si>
    <t>Servicios de seguros contra incendio, terremoto o sustracción</t>
  </si>
  <si>
    <t>131020202020109</t>
  </si>
  <si>
    <t>Servicios de seguros generales de responsabilidad</t>
  </si>
  <si>
    <t>131020202020201</t>
  </si>
  <si>
    <t>Servicios de alquiler o arrendamiento con o sin opción de compra relativos a bienes inmuebles no residenciales propios o arrendados</t>
  </si>
  <si>
    <t>131020202020202</t>
  </si>
  <si>
    <t>Servicios de administración de bienes inmuebles a comisión o por contrato</t>
  </si>
  <si>
    <t>131020202030201</t>
  </si>
  <si>
    <t>Servicios de documentación y certificación jurídica</t>
  </si>
  <si>
    <t>131020202030301</t>
  </si>
  <si>
    <t>Servicios de consultoría en administración y servicios de gestión; servicios de tecnología de la información</t>
  </si>
  <si>
    <t>131020202030303</t>
  </si>
  <si>
    <t>Servicios de diseño y desarrollo de la tecnología de la información (TI)</t>
  </si>
  <si>
    <t>131020202030304</t>
  </si>
  <si>
    <t>Servicios de suministro de infraestructura de hosting y de tecnología de la información (TI)</t>
  </si>
  <si>
    <t>131020202030313</t>
  </si>
  <si>
    <t>Otros servicios profesionales y técnicos n.c.p.</t>
  </si>
  <si>
    <t>131020202030401</t>
  </si>
  <si>
    <t>Servicios de telefonía fija</t>
  </si>
  <si>
    <t>131020202030402</t>
  </si>
  <si>
    <t>Servicios de telecomunicaciones móviles</t>
  </si>
  <si>
    <t>131020202030404</t>
  </si>
  <si>
    <t>Servicios de telecomunicaciones a través de internet</t>
  </si>
  <si>
    <t>131020202030501</t>
  </si>
  <si>
    <t>Servicios de protección (guardas de seguridad)</t>
  </si>
  <si>
    <t>131020202030502</t>
  </si>
  <si>
    <t>Servicios de limpieza general</t>
  </si>
  <si>
    <t>131020202030506</t>
  </si>
  <si>
    <t>Servicios de organización y asistencia de convenciones y ferias</t>
  </si>
  <si>
    <t>131020202030603</t>
  </si>
  <si>
    <t>Servicios de mantenimiento y reparación de computadores y equipo periférico</t>
  </si>
  <si>
    <t>131020202030605</t>
  </si>
  <si>
    <t>Servicios de mantenimiento y reparación de otra maquinaria y otro equipo</t>
  </si>
  <si>
    <t>131020202030612</t>
  </si>
  <si>
    <t>Servicios de reparación de otros bienes</t>
  </si>
  <si>
    <t>131020202030702</t>
  </si>
  <si>
    <t>Servicios de impresión</t>
  </si>
  <si>
    <t>131020202040101</t>
  </si>
  <si>
    <t>Energía</t>
  </si>
  <si>
    <t>131020202040102</t>
  </si>
  <si>
    <t>Acueducto y alcantarillado</t>
  </si>
  <si>
    <t>131020202040103</t>
  </si>
  <si>
    <t>Aseo</t>
  </si>
  <si>
    <t>131020202040104</t>
  </si>
  <si>
    <t>Gas</t>
  </si>
  <si>
    <t>13102020206</t>
  </si>
  <si>
    <t>Capacitación</t>
  </si>
  <si>
    <t>13102020207</t>
  </si>
  <si>
    <t>Bienestar e incentivos</t>
  </si>
  <si>
    <t>13102020208</t>
  </si>
  <si>
    <t>Salud ocupacional</t>
  </si>
  <si>
    <t>133011601210000007682</t>
  </si>
  <si>
    <t>Desarrollo y fomento a las prácticas artísticas y culturales para dinamizar el centro de Bogotá</t>
  </si>
  <si>
    <t>Servicios para la comunidad, sociales y personales</t>
  </si>
  <si>
    <t>3-100-F002</t>
  </si>
  <si>
    <t>VA-Administrados de libre destinación</t>
  </si>
  <si>
    <t>3-200-F002</t>
  </si>
  <si>
    <t>RB-Administrados de libre destinación</t>
  </si>
  <si>
    <t>133011601210000007724</t>
  </si>
  <si>
    <t>Mejoramiento y conservación de la infraestructura cultural pública para el disfrute del centro de Bogotá</t>
  </si>
  <si>
    <t>Servicios de la construcción</t>
  </si>
  <si>
    <t>3-601-I001</t>
  </si>
  <si>
    <t>PAS-Administrados de destinación especif</t>
  </si>
  <si>
    <t xml:space="preserve">Servicios prestados a las empresas y servicios de producción </t>
  </si>
  <si>
    <t>133011601240000007674</t>
  </si>
  <si>
    <t>Desarrollo del Bronx Distrito Creativo en Bogotá</t>
  </si>
  <si>
    <t>133011601240000007713</t>
  </si>
  <si>
    <t>Fortalecimiento del ecosistema de la economía cultural y creativa del centro de Bogotá</t>
  </si>
  <si>
    <t>133011603450000007664</t>
  </si>
  <si>
    <t>Transformación cultural de imaginarios del centro de Bogotá</t>
  </si>
  <si>
    <t>133011605560000007760</t>
  </si>
  <si>
    <t>Modernización de la arquitectura institucional de la FUGA</t>
  </si>
  <si>
    <t>3-400-F002</t>
  </si>
  <si>
    <t>RF-Administrados de libre destinación</t>
  </si>
  <si>
    <t>No. Proyecto/PosPre/Fondo</t>
  </si>
  <si>
    <t>Descripción Proyecto/PosPre/Fondo</t>
  </si>
  <si>
    <t>13</t>
  </si>
  <si>
    <t>GASTOS</t>
  </si>
  <si>
    <t>131</t>
  </si>
  <si>
    <t>GASTOS DE FUNCIONAMIENTO</t>
  </si>
  <si>
    <t>13101</t>
  </si>
  <si>
    <t>Gastos de personal</t>
  </si>
  <si>
    <t>1310101</t>
  </si>
  <si>
    <t>Planta de personal permanente</t>
  </si>
  <si>
    <t>131010101</t>
  </si>
  <si>
    <t>Factores constitutivos de salario</t>
  </si>
  <si>
    <t>13101010101</t>
  </si>
  <si>
    <t>Factores salariales comunes</t>
  </si>
  <si>
    <t>13101010102</t>
  </si>
  <si>
    <t>Factores salariales especiales</t>
  </si>
  <si>
    <t>131010102</t>
  </si>
  <si>
    <t>Contribuciones inherentes a la nómina</t>
  </si>
  <si>
    <t>13101010201</t>
  </si>
  <si>
    <t>Aportes a la seguridad social en pensiones</t>
  </si>
  <si>
    <t>13101010202</t>
  </si>
  <si>
    <t>Aportes a la seguridad social en salud</t>
  </si>
  <si>
    <t>13101010203</t>
  </si>
  <si>
    <t>Aportes de cesantías</t>
  </si>
  <si>
    <t>13101010204</t>
  </si>
  <si>
    <t>Aportes a cajas de compensación familiar</t>
  </si>
  <si>
    <t>13101010205</t>
  </si>
  <si>
    <t>Aportes generales al sistema de riesgos laborales</t>
  </si>
  <si>
    <t>13101010206</t>
  </si>
  <si>
    <t>Aportes al ICBF</t>
  </si>
  <si>
    <t>13101010207</t>
  </si>
  <si>
    <t>Aportes al SENA</t>
  </si>
  <si>
    <t>131010103</t>
  </si>
  <si>
    <t>Remuneraciones no constitutivas de factor salarial</t>
  </si>
  <si>
    <t>13102</t>
  </si>
  <si>
    <t>Adquisición de bienes y servicios</t>
  </si>
  <si>
    <t>1310201</t>
  </si>
  <si>
    <t>Adquisición de activos no financieros</t>
  </si>
  <si>
    <t>131020101</t>
  </si>
  <si>
    <t>Activos fijos</t>
  </si>
  <si>
    <t>13102010101</t>
  </si>
  <si>
    <t>Maquinaria y equipo</t>
  </si>
  <si>
    <t>1310202</t>
  </si>
  <si>
    <t>Adquisiciones diferentes de activos no financieros</t>
  </si>
  <si>
    <t>131020201</t>
  </si>
  <si>
    <t>Materiales y suministros</t>
  </si>
  <si>
    <t>13102020101</t>
  </si>
  <si>
    <t>Productos alimenticios, bebidas y tabaco; textiles, prendas de vestir y productos de cuero</t>
  </si>
  <si>
    <t>13102020102</t>
  </si>
  <si>
    <t>Otros bienes transportables (excepto productos metálicos, maquinaria y equipo</t>
  </si>
  <si>
    <t>13102020103</t>
  </si>
  <si>
    <t>Productos metálicos</t>
  </si>
  <si>
    <t>131020202</t>
  </si>
  <si>
    <t>Adquisición de servicios</t>
  </si>
  <si>
    <t>13102020201</t>
  </si>
  <si>
    <t>Servicios de venta y de distribución; alojamiento; servicios de suministro de comidas y bebidas; servicios de transporte; y servicios de distribución de electricidad, gas y agua</t>
  </si>
  <si>
    <t>1310202020106</t>
  </si>
  <si>
    <t>Servicios postales y de mensajería</t>
  </si>
  <si>
    <t>13102020202</t>
  </si>
  <si>
    <t>Servicios financieros y servicios conexos, servicios inmobiliarios y servicios de leasing</t>
  </si>
  <si>
    <t>1310202020201</t>
  </si>
  <si>
    <t>Servicios financieros y servicios conexos</t>
  </si>
  <si>
    <t>1310202020202</t>
  </si>
  <si>
    <t>Servicios inmobiliarios</t>
  </si>
  <si>
    <t>13102020203</t>
  </si>
  <si>
    <t>Servicios prestados a las empresas y servicios de producción</t>
  </si>
  <si>
    <t>1310202020302</t>
  </si>
  <si>
    <t>Servicios jurídicos y contables</t>
  </si>
  <si>
    <t>1310202020303</t>
  </si>
  <si>
    <t>Otros servicios profesionales, científicos y técnicos</t>
  </si>
  <si>
    <t>1310202020304</t>
  </si>
  <si>
    <t>Servicios de telecomunicaciones, transmisión y suministro de información</t>
  </si>
  <si>
    <t>1310202020305</t>
  </si>
  <si>
    <t>Servicios de soporte</t>
  </si>
  <si>
    <t>1310202020306</t>
  </si>
  <si>
    <t>Servicios de mantenimiento, reparación e instalación (excepto servicios de construcción)</t>
  </si>
  <si>
    <t>1310202020307</t>
  </si>
  <si>
    <t>Otros servicios de fabricación; servicios de edición, impresión y reproducción; servicios de recuperación de materiales</t>
  </si>
  <si>
    <t>13102020204</t>
  </si>
  <si>
    <t>Servicios administrativos del Gobierno</t>
  </si>
  <si>
    <t>1310202020401</t>
  </si>
  <si>
    <t>Otros servicios públicos generales del Gobierno n.c.p.</t>
  </si>
  <si>
    <t>133</t>
  </si>
  <si>
    <t>INVERSIÓN</t>
  </si>
  <si>
    <t>13301</t>
  </si>
  <si>
    <t>DIRECTA</t>
  </si>
  <si>
    <t>1330116</t>
  </si>
  <si>
    <t>Un Nuevo Contrato Social y Ambiental para la Bogotá del Siglo XXI</t>
  </si>
  <si>
    <t>133011601</t>
  </si>
  <si>
    <t>Hacer un nuevo contrato social con igualdad de oportunidades para la inclusión social, productiva y política</t>
  </si>
  <si>
    <t>13301160121</t>
  </si>
  <si>
    <t>Creación y vida cotidiana: Apropiación ciudadana del arte, la cultura y el patrimonio, para la democracia cultural</t>
  </si>
  <si>
    <t>13301160124</t>
  </si>
  <si>
    <t>Bogotá región emprendedora e innovadora</t>
  </si>
  <si>
    <t>133011603</t>
  </si>
  <si>
    <t>Inspirar confianza y legitimidad para vivir sin miedo y ser epicentro de cultura ciudadana, paz y reconciliación</t>
  </si>
  <si>
    <t>13301160345</t>
  </si>
  <si>
    <t>Espacio público más seguro y construido colectivamente</t>
  </si>
  <si>
    <t>133011605</t>
  </si>
  <si>
    <t>Construir Bogotá Región con gobierno abierto, transparente y ciudadanía consciente</t>
  </si>
  <si>
    <t>13301160556</t>
  </si>
  <si>
    <t>Gestión Pública Efectiva</t>
  </si>
  <si>
    <t>VA-Recursos distrito</t>
  </si>
  <si>
    <t xml:space="preserve">3-100-F002  </t>
  </si>
  <si>
    <t xml:space="preserve">3-200-F002  </t>
  </si>
  <si>
    <t>SISTEMA DE PRESUPUESTO DISTRITAL - BOGDATA</t>
  </si>
  <si>
    <t>EJECUCIÓN PRESUPUESTAL</t>
  </si>
  <si>
    <t>INFORME DE EJECUCIÓN DEL PRESUPUESTO DE GASTO E INVERSIONES</t>
  </si>
  <si>
    <t>215 - FUNDACIÓN GILBERTO ALZATE AVENDAÑO</t>
  </si>
  <si>
    <t>UNIDAD EJECUTORA: 01 - UNIDAD 01</t>
  </si>
  <si>
    <t>VIGENCIA FISCAL 2021</t>
  </si>
  <si>
    <t>CARLOS ALIRIO BELTRAN PEÑA</t>
  </si>
  <si>
    <t>MARGARITA MARIA DIAZ CASAS</t>
  </si>
  <si>
    <t>RESPONSABLE DE PRESUPUESTO</t>
  </si>
  <si>
    <t>C.C. No. 19.418.093 DE BOGOTÁ</t>
  </si>
  <si>
    <t>C.C. No. 45.565.585</t>
  </si>
  <si>
    <t>TELEFONO: 4320410</t>
  </si>
  <si>
    <t>Ej.Giro %</t>
  </si>
  <si>
    <t>Giros Acumul Tesoral</t>
  </si>
  <si>
    <t>DIRECTORA GENERAL</t>
  </si>
  <si>
    <t>MES: JULIO DE 2021</t>
  </si>
  <si>
    <t>02 de agosto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</si>
</sst>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-* #,##0_-;\-* #,##0_-;_-* &quot;-&quot;_-;_-@_-"/>
    <numFmt numFmtId="43" formatCode="_-* #,##0.00_-;\-* #,##0.00_-;_-* &quot;-&quot;??_-;_-@_-"/>
    <numFmt numFmtId="164" formatCode="_-* #,##0_-;\-* #,##0_-;_-* &quot;-&quot;??_-;_-@_-"/>
    <numFmt numFmtId="165" formatCode="_-* #,##0.00_-;\-* #,##0.00_-;_-* &quot;-&quot;_-;_-@_-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45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5">
    <xf numFmtId="0" fontId="0" fillId="0" borderId="0" xfId="0"/>
    <xf numFmtId="164" fontId="0" fillId="0" borderId="0" xfId="1" applyNumberFormat="1" applyFont="1"/>
    <xf numFmtId="0" fontId="16" fillId="0" borderId="0" xfId="0" applyFont="1"/>
    <xf numFmtId="164" fontId="16" fillId="0" borderId="0" xfId="1" applyNumberFormat="1" applyFont="1"/>
    <xf numFmtId="49" fontId="18" fillId="0" borderId="10" xfId="0" applyNumberFormat="1" applyFont="1" applyBorder="1" applyAlignment="1">
      <alignment horizontal="left" vertical="center"/>
    </xf>
    <xf numFmtId="0" fontId="19" fillId="0" borderId="10" xfId="0" applyFont="1" applyBorder="1" applyAlignment="1">
      <alignment horizontal="left" vertical="center"/>
    </xf>
    <xf numFmtId="0" fontId="18" fillId="0" borderId="10" xfId="0" applyFont="1" applyBorder="1" applyAlignment="1">
      <alignment vertical="center"/>
    </xf>
    <xf numFmtId="0" fontId="19" fillId="0" borderId="10" xfId="0" applyFont="1" applyBorder="1" applyAlignment="1">
      <alignment vertical="center"/>
    </xf>
    <xf numFmtId="0" fontId="20" fillId="0" borderId="10" xfId="0" applyFont="1" applyBorder="1" applyAlignment="1">
      <alignment horizontal="center" vertical="center" wrapText="1"/>
    </xf>
    <xf numFmtId="0" fontId="0" fillId="33" borderId="11" xfId="0" applyFill="1" applyBorder="1" applyAlignment="1">
      <alignment vertical="top"/>
    </xf>
    <xf numFmtId="0" fontId="0" fillId="33" borderId="12" xfId="0" applyFill="1" applyBorder="1"/>
    <xf numFmtId="0" fontId="19" fillId="0" borderId="10" xfId="0" applyFont="1" applyBorder="1" applyAlignment="1">
      <alignment vertical="center" wrapText="1"/>
    </xf>
    <xf numFmtId="164" fontId="16" fillId="34" borderId="0" xfId="1" applyNumberFormat="1" applyFont="1" applyFill="1"/>
    <xf numFmtId="0" fontId="16" fillId="34" borderId="0" xfId="0" applyFont="1" applyFill="1"/>
    <xf numFmtId="164" fontId="0" fillId="34" borderId="0" xfId="1" applyNumberFormat="1" applyFont="1" applyFill="1"/>
    <xf numFmtId="0" fontId="0" fillId="34" borderId="0" xfId="0" applyFill="1"/>
    <xf numFmtId="164" fontId="1" fillId="34" borderId="0" xfId="1" applyNumberFormat="1" applyFont="1" applyFill="1"/>
    <xf numFmtId="0" fontId="0" fillId="34" borderId="0" xfId="0" applyFont="1" applyFill="1"/>
    <xf numFmtId="49" fontId="21" fillId="34" borderId="10" xfId="0" applyNumberFormat="1" applyFont="1" applyFill="1" applyBorder="1" applyAlignment="1">
      <alignment horizontal="left" vertical="center"/>
    </xf>
    <xf numFmtId="49" fontId="18" fillId="34" borderId="10" xfId="0" applyNumberFormat="1" applyFont="1" applyFill="1" applyBorder="1" applyAlignment="1">
      <alignment horizontal="left" vertical="center"/>
    </xf>
    <xf numFmtId="1" fontId="20" fillId="0" borderId="0" xfId="0" applyNumberFormat="1" applyFont="1" applyAlignment="1">
      <alignment horizontal="center" vertical="center"/>
    </xf>
    <xf numFmtId="1" fontId="20" fillId="0" borderId="0" xfId="0" applyNumberFormat="1" applyFont="1" applyAlignment="1">
      <alignment horizontal="left" vertical="center" wrapText="1"/>
    </xf>
    <xf numFmtId="165" fontId="20" fillId="0" borderId="0" xfId="43" applyNumberFormat="1" applyFont="1" applyAlignment="1">
      <alignment horizontal="center" vertical="center"/>
    </xf>
    <xf numFmtId="0" fontId="19" fillId="0" borderId="0" xfId="0" applyFont="1" applyAlignment="1">
      <alignment vertical="center"/>
    </xf>
    <xf numFmtId="2" fontId="0" fillId="0" borderId="0" xfId="0" applyNumberFormat="1" applyAlignment="1">
      <alignment vertical="center"/>
    </xf>
    <xf numFmtId="41" fontId="0" fillId="0" borderId="0" xfId="43" applyFont="1" applyAlignment="1">
      <alignment vertical="center"/>
    </xf>
    <xf numFmtId="0" fontId="16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41" fontId="0" fillId="0" borderId="13" xfId="43" applyFont="1" applyBorder="1" applyAlignment="1">
      <alignment vertical="center"/>
    </xf>
    <xf numFmtId="2" fontId="0" fillId="0" borderId="13" xfId="0" applyNumberFormat="1" applyBorder="1" applyAlignment="1">
      <alignment vertical="center"/>
    </xf>
    <xf numFmtId="164" fontId="16" fillId="0" borderId="10" xfId="1" applyNumberFormat="1" applyFont="1" applyBorder="1" applyAlignment="1">
      <alignment horizontal="center" vertical="center" wrapText="1"/>
    </xf>
    <xf numFmtId="43" fontId="16" fillId="0" borderId="10" xfId="1" applyNumberFormat="1" applyFont="1" applyBorder="1" applyAlignment="1">
      <alignment horizontal="center" vertical="center" wrapText="1"/>
    </xf>
    <xf numFmtId="164" fontId="16" fillId="0" borderId="0" xfId="1" applyNumberFormat="1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8" fillId="0" borderId="10" xfId="0" applyFont="1" applyBorder="1" applyAlignment="1">
      <alignment vertical="center" wrapText="1"/>
    </xf>
    <xf numFmtId="0" fontId="21" fillId="34" borderId="10" xfId="0" applyFont="1" applyFill="1" applyBorder="1" applyAlignment="1">
      <alignment vertical="center" wrapText="1"/>
    </xf>
    <xf numFmtId="0" fontId="18" fillId="34" borderId="10" xfId="0" applyFont="1" applyFill="1" applyBorder="1" applyAlignment="1">
      <alignment vertical="center" wrapText="1"/>
    </xf>
    <xf numFmtId="164" fontId="0" fillId="0" borderId="0" xfId="1" applyNumberFormat="1" applyFont="1" applyAlignment="1">
      <alignment vertical="center"/>
    </xf>
    <xf numFmtId="43" fontId="0" fillId="0" borderId="0" xfId="1" applyNumberFormat="1" applyFont="1" applyAlignment="1">
      <alignment vertical="center"/>
    </xf>
    <xf numFmtId="0" fontId="0" fillId="34" borderId="10" xfId="0" applyFill="1" applyBorder="1" applyAlignment="1">
      <alignment vertical="center"/>
    </xf>
    <xf numFmtId="0" fontId="0" fillId="34" borderId="10" xfId="0" applyFill="1" applyBorder="1" applyAlignment="1">
      <alignment vertical="center" wrapText="1"/>
    </xf>
    <xf numFmtId="164" fontId="16" fillId="34" borderId="10" xfId="1" applyNumberFormat="1" applyFont="1" applyFill="1" applyBorder="1" applyAlignment="1">
      <alignment vertical="center"/>
    </xf>
    <xf numFmtId="43" fontId="16" fillId="34" borderId="10" xfId="1" applyNumberFormat="1" applyFont="1" applyFill="1" applyBorder="1" applyAlignment="1">
      <alignment vertical="center"/>
    </xf>
    <xf numFmtId="164" fontId="0" fillId="0" borderId="10" xfId="1" applyNumberFormat="1" applyFont="1" applyBorder="1" applyAlignment="1">
      <alignment vertical="center"/>
    </xf>
    <xf numFmtId="43" fontId="0" fillId="0" borderId="10" xfId="1" applyNumberFormat="1" applyFont="1" applyBorder="1" applyAlignment="1">
      <alignment vertical="center"/>
    </xf>
    <xf numFmtId="164" fontId="0" fillId="34" borderId="10" xfId="1" applyNumberFormat="1" applyFont="1" applyFill="1" applyBorder="1" applyAlignment="1">
      <alignment vertical="center"/>
    </xf>
    <xf numFmtId="43" fontId="1" fillId="34" borderId="10" xfId="1" applyNumberFormat="1" applyFont="1" applyFill="1" applyBorder="1" applyAlignment="1">
      <alignment vertical="center"/>
    </xf>
    <xf numFmtId="0" fontId="16" fillId="34" borderId="10" xfId="0" applyFont="1" applyFill="1" applyBorder="1" applyAlignment="1">
      <alignment vertical="center"/>
    </xf>
    <xf numFmtId="0" fontId="16" fillId="34" borderId="10" xfId="0" applyFont="1" applyFill="1" applyBorder="1" applyAlignment="1">
      <alignment vertical="center" wrapText="1"/>
    </xf>
    <xf numFmtId="0" fontId="0" fillId="34" borderId="10" xfId="0" applyFont="1" applyFill="1" applyBorder="1" applyAlignment="1">
      <alignment vertical="center"/>
    </xf>
    <xf numFmtId="0" fontId="0" fillId="34" borderId="10" xfId="0" applyFont="1" applyFill="1" applyBorder="1" applyAlignment="1">
      <alignment vertical="center" wrapText="1"/>
    </xf>
    <xf numFmtId="164" fontId="1" fillId="34" borderId="10" xfId="1" applyNumberFormat="1" applyFont="1" applyFill="1" applyBorder="1" applyAlignment="1">
      <alignment vertical="center"/>
    </xf>
    <xf numFmtId="0" fontId="0" fillId="0" borderId="10" xfId="0" applyBorder="1" applyAlignment="1">
      <alignment horizontal="left" vertical="center"/>
    </xf>
    <xf numFmtId="43" fontId="1" fillId="0" borderId="10" xfId="1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10" fontId="0" fillId="0" borderId="0" xfId="44" applyNumberFormat="1" applyFont="1" applyAlignment="1">
      <alignment vertical="center"/>
    </xf>
    <xf numFmtId="164" fontId="0" fillId="0" borderId="10" xfId="1" applyNumberFormat="1" applyFont="1" applyFill="1" applyBorder="1" applyAlignment="1">
      <alignment vertical="center"/>
    </xf>
    <xf numFmtId="43" fontId="1" fillId="0" borderId="10" xfId="1" applyNumberFormat="1" applyFont="1" applyFill="1" applyBorder="1" applyAlignment="1">
      <alignment vertical="center"/>
    </xf>
    <xf numFmtId="164" fontId="0" fillId="0" borderId="0" xfId="1" applyNumberFormat="1" applyFont="1" applyFill="1"/>
    <xf numFmtId="0" fontId="0" fillId="0" borderId="0" xfId="0" applyFill="1"/>
    <xf numFmtId="0" fontId="20" fillId="0" borderId="0" xfId="0" applyFont="1" applyAlignment="1">
      <alignment horizontal="center" vertical="center" wrapText="1"/>
    </xf>
    <xf numFmtId="1" fontId="20" fillId="0" borderId="0" xfId="0" applyNumberFormat="1" applyFont="1" applyAlignment="1">
      <alignment horizontal="center" vertical="center"/>
    </xf>
    <xf numFmtId="0" fontId="20" fillId="0" borderId="13" xfId="0" applyFont="1" applyBorder="1" applyAlignment="1">
      <alignment horizontal="center" vertical="center" wrapText="1"/>
    </xf>
  </cellXfs>
  <cellStyles count="45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1" builtinId="3"/>
    <cellStyle name="Millares [0]" xfId="43" builtinId="6"/>
    <cellStyle name="Neutral" xfId="9" builtinId="28" customBuiltin="1"/>
    <cellStyle name="Normal" xfId="0" builtinId="0"/>
    <cellStyle name="Notas" xfId="16" builtinId="10" customBuiltin="1"/>
    <cellStyle name="Porcentaje" xfId="44" builtinId="5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/>
  <dimension ref="A1:W175"/>
  <sheetViews>
    <sheetView workbookViewId="0"/>
  </sheetViews>
  <sheetFormatPr baseColWidth="10" defaultRowHeight="15" x14ac:dyDescent="0.25"/>
  <cols>
    <col min="1" max="1" width="26" customWidth="1"/>
    <col min="3" max="3" width="17.85546875" style="1" bestFit="1" customWidth="1"/>
    <col min="4" max="4" width="11.5703125" style="1" bestFit="1" customWidth="1"/>
    <col min="5" max="5" width="15.140625" style="1" bestFit="1" customWidth="1"/>
    <col min="6" max="6" width="17.85546875" style="1" bestFit="1" customWidth="1"/>
    <col min="7" max="7" width="11.5703125" style="1" bestFit="1" customWidth="1"/>
    <col min="8" max="8" width="17.85546875" style="1" bestFit="1" customWidth="1"/>
    <col min="9" max="9" width="15.140625" style="1" bestFit="1" customWidth="1"/>
    <col min="10" max="11" width="16.85546875" style="1" bestFit="1" customWidth="1"/>
    <col min="12" max="12" width="15.140625" style="1" bestFit="1" customWidth="1"/>
    <col min="13" max="14" width="16.85546875" style="1" bestFit="1" customWidth="1"/>
    <col min="15" max="15" width="11.5703125" style="1" bestFit="1" customWidth="1"/>
    <col min="16" max="16" width="15.140625" style="1" bestFit="1" customWidth="1"/>
    <col min="17" max="18" width="16.85546875" style="1" bestFit="1" customWidth="1"/>
    <col min="19" max="19" width="11.5703125" style="1" bestFit="1" customWidth="1"/>
    <col min="20" max="20" width="15.140625" style="1" bestFit="1" customWidth="1"/>
    <col min="21" max="21" width="16.85546875" style="1" bestFit="1" customWidth="1"/>
    <col min="22" max="22" width="13.140625" style="1" bestFit="1" customWidth="1"/>
    <col min="23" max="23" width="11.42578125" style="1"/>
  </cols>
  <sheetData>
    <row r="1" spans="1:23" s="2" customFormat="1" ht="36" x14ac:dyDescent="0.25">
      <c r="A1" s="8" t="s">
        <v>172</v>
      </c>
      <c r="B1" s="8" t="s">
        <v>173</v>
      </c>
      <c r="C1" s="3" t="s">
        <v>0</v>
      </c>
      <c r="D1" s="3" t="s">
        <v>1</v>
      </c>
      <c r="E1" s="3" t="s">
        <v>2</v>
      </c>
      <c r="F1" s="3" t="s">
        <v>3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10</v>
      </c>
      <c r="N1" s="3" t="s">
        <v>11</v>
      </c>
      <c r="O1" s="3" t="s">
        <v>12</v>
      </c>
      <c r="P1" s="3" t="s">
        <v>13</v>
      </c>
      <c r="Q1" s="3" t="s">
        <v>14</v>
      </c>
      <c r="R1" s="3" t="s">
        <v>15</v>
      </c>
      <c r="S1" s="3" t="s">
        <v>16</v>
      </c>
      <c r="T1" s="3" t="s">
        <v>17</v>
      </c>
      <c r="U1" s="3" t="s">
        <v>18</v>
      </c>
      <c r="V1" s="3" t="s">
        <v>19</v>
      </c>
      <c r="W1" s="3"/>
    </row>
    <row r="2" spans="1:23" s="2" customFormat="1" hidden="1" x14ac:dyDescent="0.25">
      <c r="A2" s="9" t="s">
        <v>174</v>
      </c>
      <c r="B2" s="10" t="s">
        <v>175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3" s="2" customFormat="1" hidden="1" x14ac:dyDescent="0.25">
      <c r="A3" s="9" t="s">
        <v>176</v>
      </c>
      <c r="B3" s="10" t="s">
        <v>177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</row>
    <row r="4" spans="1:23" s="2" customFormat="1" hidden="1" x14ac:dyDescent="0.25">
      <c r="A4" s="9" t="s">
        <v>178</v>
      </c>
      <c r="B4" s="10" t="s">
        <v>179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</row>
    <row r="5" spans="1:23" s="2" customFormat="1" hidden="1" x14ac:dyDescent="0.25">
      <c r="A5" s="9" t="s">
        <v>180</v>
      </c>
      <c r="B5" s="10" t="s">
        <v>181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</row>
    <row r="6" spans="1:23" s="2" customFormat="1" hidden="1" x14ac:dyDescent="0.25">
      <c r="A6" s="9" t="s">
        <v>182</v>
      </c>
      <c r="B6" s="10" t="s">
        <v>183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s="2" customFormat="1" hidden="1" x14ac:dyDescent="0.25">
      <c r="A7" s="9" t="s">
        <v>184</v>
      </c>
      <c r="B7" s="10" t="s">
        <v>185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</row>
    <row r="8" spans="1:23" hidden="1" x14ac:dyDescent="0.25">
      <c r="A8" s="4" t="s">
        <v>20</v>
      </c>
      <c r="B8" s="6" t="s">
        <v>21</v>
      </c>
      <c r="C8" s="1">
        <v>1507476000</v>
      </c>
      <c r="D8" s="1">
        <v>0</v>
      </c>
      <c r="E8" s="1">
        <v>0</v>
      </c>
      <c r="F8" s="1">
        <v>1507476000</v>
      </c>
      <c r="G8" s="1">
        <v>0</v>
      </c>
      <c r="H8" s="1">
        <v>1507476000</v>
      </c>
      <c r="I8" s="1">
        <v>110845980</v>
      </c>
      <c r="J8" s="1">
        <v>462382903</v>
      </c>
      <c r="K8" s="1">
        <v>1045093097</v>
      </c>
      <c r="L8" s="1">
        <v>110845980</v>
      </c>
      <c r="M8" s="1">
        <v>462382903</v>
      </c>
      <c r="N8" s="1">
        <v>0</v>
      </c>
      <c r="O8" s="1">
        <v>30.672699999999999</v>
      </c>
      <c r="P8" s="1">
        <v>110845980</v>
      </c>
      <c r="Q8" s="1">
        <v>462382903</v>
      </c>
      <c r="R8" s="1">
        <v>0</v>
      </c>
      <c r="S8" s="1">
        <v>30.672699999999999</v>
      </c>
      <c r="T8" s="1">
        <v>110845980</v>
      </c>
      <c r="U8" s="1">
        <v>462382903</v>
      </c>
      <c r="V8" s="1">
        <v>0</v>
      </c>
    </row>
    <row r="9" spans="1:23" ht="24.75" customHeight="1" x14ac:dyDescent="0.25">
      <c r="A9" s="5" t="s">
        <v>22</v>
      </c>
      <c r="B9" s="7" t="s">
        <v>23</v>
      </c>
      <c r="C9" s="1">
        <v>1507476000</v>
      </c>
      <c r="D9" s="1">
        <v>0</v>
      </c>
      <c r="E9" s="1">
        <v>0</v>
      </c>
      <c r="F9" s="1">
        <v>1507476000</v>
      </c>
      <c r="G9" s="1">
        <v>0</v>
      </c>
      <c r="H9" s="1">
        <v>1507476000</v>
      </c>
      <c r="I9" s="1">
        <v>110845980</v>
      </c>
      <c r="J9" s="1">
        <v>462382903</v>
      </c>
      <c r="K9" s="1">
        <v>1045093097</v>
      </c>
      <c r="L9" s="1">
        <v>110845980</v>
      </c>
      <c r="M9" s="1">
        <v>462382903</v>
      </c>
      <c r="N9" s="1">
        <v>0</v>
      </c>
      <c r="O9" s="1">
        <v>30.672699999999999</v>
      </c>
      <c r="P9" s="1">
        <v>110845980</v>
      </c>
      <c r="Q9" s="1">
        <v>462382903</v>
      </c>
      <c r="R9" s="1">
        <v>0</v>
      </c>
      <c r="S9" s="1">
        <v>30.672699999999999</v>
      </c>
      <c r="T9" s="1">
        <v>110845980</v>
      </c>
      <c r="U9" s="1">
        <v>462382903</v>
      </c>
      <c r="V9" s="1">
        <v>0</v>
      </c>
    </row>
    <row r="10" spans="1:23" hidden="1" x14ac:dyDescent="0.25">
      <c r="A10" s="4" t="s">
        <v>24</v>
      </c>
      <c r="B10" s="6" t="s">
        <v>25</v>
      </c>
      <c r="C10" s="1">
        <v>206306000</v>
      </c>
      <c r="D10" s="1">
        <v>0</v>
      </c>
      <c r="E10" s="1">
        <v>0</v>
      </c>
      <c r="F10" s="1">
        <v>206306000</v>
      </c>
      <c r="G10" s="1">
        <v>0</v>
      </c>
      <c r="H10" s="1">
        <v>206306000</v>
      </c>
      <c r="I10" s="1">
        <v>13780164</v>
      </c>
      <c r="J10" s="1">
        <v>57937567</v>
      </c>
      <c r="K10" s="1">
        <v>148368433</v>
      </c>
      <c r="L10" s="1">
        <v>13780164</v>
      </c>
      <c r="M10" s="1">
        <v>57937567</v>
      </c>
      <c r="N10" s="1">
        <v>0</v>
      </c>
      <c r="O10" s="1">
        <v>28.083300000000001</v>
      </c>
      <c r="P10" s="1">
        <v>13780164</v>
      </c>
      <c r="Q10" s="1">
        <v>57937567</v>
      </c>
      <c r="R10" s="1">
        <v>0</v>
      </c>
      <c r="S10" s="1">
        <v>28.083300000000001</v>
      </c>
      <c r="T10" s="1">
        <v>13780164</v>
      </c>
      <c r="U10" s="1">
        <v>57937567</v>
      </c>
      <c r="V10" s="1">
        <v>0</v>
      </c>
    </row>
    <row r="11" spans="1:23" x14ac:dyDescent="0.25">
      <c r="A11" s="5" t="s">
        <v>22</v>
      </c>
      <c r="B11" s="7" t="s">
        <v>23</v>
      </c>
      <c r="C11" s="1">
        <v>206306000</v>
      </c>
      <c r="D11" s="1">
        <v>0</v>
      </c>
      <c r="E11" s="1">
        <v>0</v>
      </c>
      <c r="F11" s="1">
        <v>206306000</v>
      </c>
      <c r="G11" s="1">
        <v>0</v>
      </c>
      <c r="H11" s="1">
        <v>206306000</v>
      </c>
      <c r="I11" s="1">
        <v>13780164</v>
      </c>
      <c r="J11" s="1">
        <v>57937567</v>
      </c>
      <c r="K11" s="1">
        <v>148368433</v>
      </c>
      <c r="L11" s="1">
        <v>13780164</v>
      </c>
      <c r="M11" s="1">
        <v>57937567</v>
      </c>
      <c r="N11" s="1">
        <v>0</v>
      </c>
      <c r="O11" s="1">
        <v>28.083300000000001</v>
      </c>
      <c r="P11" s="1">
        <v>13780164</v>
      </c>
      <c r="Q11" s="1">
        <v>57937567</v>
      </c>
      <c r="R11" s="1">
        <v>0</v>
      </c>
      <c r="S11" s="1">
        <v>28.083300000000001</v>
      </c>
      <c r="T11" s="1">
        <v>13780164</v>
      </c>
      <c r="U11" s="1">
        <v>57937567</v>
      </c>
      <c r="V11" s="1">
        <v>0</v>
      </c>
    </row>
    <row r="12" spans="1:23" hidden="1" x14ac:dyDescent="0.25">
      <c r="A12" s="4" t="s">
        <v>26</v>
      </c>
      <c r="B12" s="6" t="s">
        <v>27</v>
      </c>
      <c r="C12" s="1">
        <v>41079000</v>
      </c>
      <c r="D12" s="1">
        <v>0</v>
      </c>
      <c r="E12" s="1">
        <v>-16000000</v>
      </c>
      <c r="F12" s="1">
        <v>25079000</v>
      </c>
      <c r="G12" s="1">
        <v>0</v>
      </c>
      <c r="H12" s="1">
        <v>25079000</v>
      </c>
      <c r="I12" s="1">
        <v>279002</v>
      </c>
      <c r="J12" s="1">
        <v>399464</v>
      </c>
      <c r="K12" s="1">
        <v>24679536</v>
      </c>
      <c r="L12" s="1">
        <v>279002</v>
      </c>
      <c r="M12" s="1">
        <v>399464</v>
      </c>
      <c r="N12" s="1">
        <v>0</v>
      </c>
      <c r="O12" s="1">
        <v>1.5928</v>
      </c>
      <c r="P12" s="1">
        <v>279002</v>
      </c>
      <c r="Q12" s="1">
        <v>399464</v>
      </c>
      <c r="R12" s="1">
        <v>0</v>
      </c>
      <c r="S12" s="1">
        <v>1.5928</v>
      </c>
      <c r="T12" s="1">
        <v>279002</v>
      </c>
      <c r="U12" s="1">
        <v>399464</v>
      </c>
      <c r="V12" s="1">
        <v>0</v>
      </c>
    </row>
    <row r="13" spans="1:23" x14ac:dyDescent="0.25">
      <c r="A13" s="5" t="s">
        <v>22</v>
      </c>
      <c r="B13" s="7" t="s">
        <v>23</v>
      </c>
      <c r="C13" s="1">
        <v>41079000</v>
      </c>
      <c r="D13" s="1">
        <v>0</v>
      </c>
      <c r="E13" s="1">
        <v>-16000000</v>
      </c>
      <c r="F13" s="1">
        <v>25079000</v>
      </c>
      <c r="G13" s="1">
        <v>0</v>
      </c>
      <c r="H13" s="1">
        <v>25079000</v>
      </c>
      <c r="I13" s="1">
        <v>279002</v>
      </c>
      <c r="J13" s="1">
        <v>399464</v>
      </c>
      <c r="K13" s="1">
        <v>24679536</v>
      </c>
      <c r="L13" s="1">
        <v>279002</v>
      </c>
      <c r="M13" s="1">
        <v>399464</v>
      </c>
      <c r="N13" s="1">
        <v>0</v>
      </c>
      <c r="O13" s="1">
        <v>1.5928</v>
      </c>
      <c r="P13" s="1">
        <v>279002</v>
      </c>
      <c r="Q13" s="1">
        <v>399464</v>
      </c>
      <c r="R13" s="1">
        <v>0</v>
      </c>
      <c r="S13" s="1">
        <v>1.5928</v>
      </c>
      <c r="T13" s="1">
        <v>279002</v>
      </c>
      <c r="U13" s="1">
        <v>399464</v>
      </c>
      <c r="V13" s="1">
        <v>0</v>
      </c>
    </row>
    <row r="14" spans="1:23" hidden="1" x14ac:dyDescent="0.25">
      <c r="A14" s="4" t="s">
        <v>28</v>
      </c>
      <c r="B14" s="6" t="s">
        <v>29</v>
      </c>
      <c r="C14" s="1">
        <v>2201000</v>
      </c>
      <c r="D14" s="1">
        <v>0</v>
      </c>
      <c r="E14" s="1">
        <v>0</v>
      </c>
      <c r="F14" s="1">
        <v>2201000</v>
      </c>
      <c r="G14" s="1">
        <v>0</v>
      </c>
      <c r="H14" s="1">
        <v>2201000</v>
      </c>
      <c r="I14" s="1">
        <v>212908</v>
      </c>
      <c r="J14" s="1">
        <v>851632</v>
      </c>
      <c r="K14" s="1">
        <v>1349368</v>
      </c>
      <c r="L14" s="1">
        <v>212908</v>
      </c>
      <c r="M14" s="1">
        <v>851632</v>
      </c>
      <c r="N14" s="1">
        <v>0</v>
      </c>
      <c r="O14" s="1">
        <v>38.692999999999998</v>
      </c>
      <c r="P14" s="1">
        <v>212908</v>
      </c>
      <c r="Q14" s="1">
        <v>851632</v>
      </c>
      <c r="R14" s="1">
        <v>0</v>
      </c>
      <c r="S14" s="1">
        <v>38.692999999999998</v>
      </c>
      <c r="T14" s="1">
        <v>212908</v>
      </c>
      <c r="U14" s="1">
        <v>851632</v>
      </c>
      <c r="V14" s="1">
        <v>0</v>
      </c>
    </row>
    <row r="15" spans="1:23" x14ac:dyDescent="0.25">
      <c r="A15" s="5" t="s">
        <v>22</v>
      </c>
      <c r="B15" s="7" t="s">
        <v>23</v>
      </c>
      <c r="C15" s="1">
        <v>2201000</v>
      </c>
      <c r="D15" s="1">
        <v>0</v>
      </c>
      <c r="E15" s="1">
        <v>0</v>
      </c>
      <c r="F15" s="1">
        <v>2201000</v>
      </c>
      <c r="G15" s="1">
        <v>0</v>
      </c>
      <c r="H15" s="1">
        <v>2201000</v>
      </c>
      <c r="I15" s="1">
        <v>212908</v>
      </c>
      <c r="J15" s="1">
        <v>851632</v>
      </c>
      <c r="K15" s="1">
        <v>1349368</v>
      </c>
      <c r="L15" s="1">
        <v>212908</v>
      </c>
      <c r="M15" s="1">
        <v>851632</v>
      </c>
      <c r="N15" s="1">
        <v>0</v>
      </c>
      <c r="O15" s="1">
        <v>38.692999999999998</v>
      </c>
      <c r="P15" s="1">
        <v>212908</v>
      </c>
      <c r="Q15" s="1">
        <v>851632</v>
      </c>
      <c r="R15" s="1">
        <v>0</v>
      </c>
      <c r="S15" s="1">
        <v>38.692999999999998</v>
      </c>
      <c r="T15" s="1">
        <v>212908</v>
      </c>
      <c r="U15" s="1">
        <v>851632</v>
      </c>
      <c r="V15" s="1">
        <v>0</v>
      </c>
    </row>
    <row r="16" spans="1:23" hidden="1" x14ac:dyDescent="0.25">
      <c r="A16" s="4" t="s">
        <v>30</v>
      </c>
      <c r="B16" s="6" t="s">
        <v>31</v>
      </c>
      <c r="C16" s="1">
        <v>1550000</v>
      </c>
      <c r="D16" s="1">
        <v>0</v>
      </c>
      <c r="E16" s="1">
        <v>0</v>
      </c>
      <c r="F16" s="1">
        <v>1550000</v>
      </c>
      <c r="G16" s="1">
        <v>0</v>
      </c>
      <c r="H16" s="1">
        <v>1550000</v>
      </c>
      <c r="I16" s="1">
        <v>132196</v>
      </c>
      <c r="J16" s="1">
        <v>528784</v>
      </c>
      <c r="K16" s="1">
        <v>1021216</v>
      </c>
      <c r="L16" s="1">
        <v>132196</v>
      </c>
      <c r="M16" s="1">
        <v>528784</v>
      </c>
      <c r="N16" s="1">
        <v>0</v>
      </c>
      <c r="O16" s="1">
        <v>34.115099999999998</v>
      </c>
      <c r="P16" s="1">
        <v>132196</v>
      </c>
      <c r="Q16" s="1">
        <v>528784</v>
      </c>
      <c r="R16" s="1">
        <v>0</v>
      </c>
      <c r="S16" s="1">
        <v>34.115099999999998</v>
      </c>
      <c r="T16" s="1">
        <v>132196</v>
      </c>
      <c r="U16" s="1">
        <v>528784</v>
      </c>
      <c r="V16" s="1">
        <v>0</v>
      </c>
    </row>
    <row r="17" spans="1:22" x14ac:dyDescent="0.25">
      <c r="A17" s="5" t="s">
        <v>22</v>
      </c>
      <c r="B17" s="7" t="s">
        <v>23</v>
      </c>
      <c r="C17" s="1">
        <v>1550000</v>
      </c>
      <c r="D17" s="1">
        <v>0</v>
      </c>
      <c r="E17" s="1">
        <v>0</v>
      </c>
      <c r="F17" s="1">
        <v>1550000</v>
      </c>
      <c r="G17" s="1">
        <v>0</v>
      </c>
      <c r="H17" s="1">
        <v>1550000</v>
      </c>
      <c r="I17" s="1">
        <v>132196</v>
      </c>
      <c r="J17" s="1">
        <v>528784</v>
      </c>
      <c r="K17" s="1">
        <v>1021216</v>
      </c>
      <c r="L17" s="1">
        <v>132196</v>
      </c>
      <c r="M17" s="1">
        <v>528784</v>
      </c>
      <c r="N17" s="1">
        <v>0</v>
      </c>
      <c r="O17" s="1">
        <v>34.115099999999998</v>
      </c>
      <c r="P17" s="1">
        <v>132196</v>
      </c>
      <c r="Q17" s="1">
        <v>528784</v>
      </c>
      <c r="R17" s="1">
        <v>0</v>
      </c>
      <c r="S17" s="1">
        <v>34.115099999999998</v>
      </c>
      <c r="T17" s="1">
        <v>132196</v>
      </c>
      <c r="U17" s="1">
        <v>528784</v>
      </c>
      <c r="V17" s="1">
        <v>0</v>
      </c>
    </row>
    <row r="18" spans="1:22" hidden="1" x14ac:dyDescent="0.25">
      <c r="A18" s="4" t="s">
        <v>32</v>
      </c>
      <c r="B18" s="6" t="s">
        <v>33</v>
      </c>
      <c r="C18" s="1">
        <v>50937000</v>
      </c>
      <c r="D18" s="1">
        <v>0</v>
      </c>
      <c r="E18" s="1">
        <v>0</v>
      </c>
      <c r="F18" s="1">
        <v>50937000</v>
      </c>
      <c r="G18" s="1">
        <v>0</v>
      </c>
      <c r="H18" s="1">
        <v>50937000</v>
      </c>
      <c r="I18" s="1">
        <v>1746951</v>
      </c>
      <c r="J18" s="1">
        <v>30018277</v>
      </c>
      <c r="K18" s="1">
        <v>20918723</v>
      </c>
      <c r="L18" s="1">
        <v>1746951</v>
      </c>
      <c r="M18" s="1">
        <v>30018277</v>
      </c>
      <c r="N18" s="1">
        <v>0</v>
      </c>
      <c r="O18" s="1">
        <v>58.932200000000002</v>
      </c>
      <c r="P18" s="1">
        <v>1746951</v>
      </c>
      <c r="Q18" s="1">
        <v>30018277</v>
      </c>
      <c r="R18" s="1">
        <v>0</v>
      </c>
      <c r="S18" s="1">
        <v>58.932200000000002</v>
      </c>
      <c r="T18" s="1">
        <v>1746951</v>
      </c>
      <c r="U18" s="1">
        <v>30018277</v>
      </c>
      <c r="V18" s="1">
        <v>0</v>
      </c>
    </row>
    <row r="19" spans="1:22" x14ac:dyDescent="0.25">
      <c r="A19" s="5" t="s">
        <v>22</v>
      </c>
      <c r="B19" s="7" t="s">
        <v>23</v>
      </c>
      <c r="C19" s="1">
        <v>50937000</v>
      </c>
      <c r="D19" s="1">
        <v>0</v>
      </c>
      <c r="E19" s="1">
        <v>0</v>
      </c>
      <c r="F19" s="1">
        <v>50937000</v>
      </c>
      <c r="G19" s="1">
        <v>0</v>
      </c>
      <c r="H19" s="1">
        <v>50937000</v>
      </c>
      <c r="I19" s="1">
        <v>1746951</v>
      </c>
      <c r="J19" s="1">
        <v>30018277</v>
      </c>
      <c r="K19" s="1">
        <v>20918723</v>
      </c>
      <c r="L19" s="1">
        <v>1746951</v>
      </c>
      <c r="M19" s="1">
        <v>30018277</v>
      </c>
      <c r="N19" s="1">
        <v>0</v>
      </c>
      <c r="O19" s="1">
        <v>58.932200000000002</v>
      </c>
      <c r="P19" s="1">
        <v>1746951</v>
      </c>
      <c r="Q19" s="1">
        <v>30018277</v>
      </c>
      <c r="R19" s="1">
        <v>0</v>
      </c>
      <c r="S19" s="1">
        <v>58.932200000000002</v>
      </c>
      <c r="T19" s="1">
        <v>1746951</v>
      </c>
      <c r="U19" s="1">
        <v>30018277</v>
      </c>
      <c r="V19" s="1">
        <v>0</v>
      </c>
    </row>
    <row r="20" spans="1:22" hidden="1" x14ac:dyDescent="0.25">
      <c r="A20" s="4" t="s">
        <v>34</v>
      </c>
      <c r="B20" s="6" t="s">
        <v>35</v>
      </c>
      <c r="C20" s="1">
        <v>225570000</v>
      </c>
      <c r="D20" s="1">
        <v>0</v>
      </c>
      <c r="E20" s="1">
        <v>0</v>
      </c>
      <c r="F20" s="1">
        <v>225570000</v>
      </c>
      <c r="G20" s="1">
        <v>0</v>
      </c>
      <c r="H20" s="1">
        <v>225570000</v>
      </c>
      <c r="I20" s="1">
        <v>2675976</v>
      </c>
      <c r="J20" s="1">
        <v>2675976</v>
      </c>
      <c r="K20" s="1">
        <v>222894024</v>
      </c>
      <c r="L20" s="1">
        <v>2675976</v>
      </c>
      <c r="M20" s="1">
        <v>2675976</v>
      </c>
      <c r="N20" s="1">
        <v>0</v>
      </c>
      <c r="O20" s="1">
        <v>1.1862999999999999</v>
      </c>
      <c r="P20" s="1">
        <v>2675976</v>
      </c>
      <c r="Q20" s="1">
        <v>2675976</v>
      </c>
      <c r="R20" s="1">
        <v>0</v>
      </c>
      <c r="S20" s="1">
        <v>1.1862999999999999</v>
      </c>
      <c r="T20" s="1">
        <v>2675976</v>
      </c>
      <c r="U20" s="1">
        <v>2675976</v>
      </c>
      <c r="V20" s="1">
        <v>0</v>
      </c>
    </row>
    <row r="21" spans="1:22" x14ac:dyDescent="0.25">
      <c r="A21" s="5" t="s">
        <v>22</v>
      </c>
      <c r="B21" s="7" t="s">
        <v>23</v>
      </c>
      <c r="C21" s="1">
        <v>225570000</v>
      </c>
      <c r="D21" s="1">
        <v>0</v>
      </c>
      <c r="E21" s="1">
        <v>0</v>
      </c>
      <c r="F21" s="1">
        <v>225570000</v>
      </c>
      <c r="G21" s="1">
        <v>0</v>
      </c>
      <c r="H21" s="1">
        <v>225570000</v>
      </c>
      <c r="I21" s="1">
        <v>2675976</v>
      </c>
      <c r="J21" s="1">
        <v>2675976</v>
      </c>
      <c r="K21" s="1">
        <v>222894024</v>
      </c>
      <c r="L21" s="1">
        <v>2675976</v>
      </c>
      <c r="M21" s="1">
        <v>2675976</v>
      </c>
      <c r="N21" s="1">
        <v>0</v>
      </c>
      <c r="O21" s="1">
        <v>1.1862999999999999</v>
      </c>
      <c r="P21" s="1">
        <v>2675976</v>
      </c>
      <c r="Q21" s="1">
        <v>2675976</v>
      </c>
      <c r="R21" s="1">
        <v>0</v>
      </c>
      <c r="S21" s="1">
        <v>1.1862999999999999</v>
      </c>
      <c r="T21" s="1">
        <v>2675976</v>
      </c>
      <c r="U21" s="1">
        <v>2675976</v>
      </c>
      <c r="V21" s="1">
        <v>0</v>
      </c>
    </row>
    <row r="22" spans="1:22" hidden="1" x14ac:dyDescent="0.25">
      <c r="A22" s="4" t="s">
        <v>36</v>
      </c>
      <c r="B22" s="6" t="s">
        <v>37</v>
      </c>
      <c r="C22" s="1">
        <v>214742000</v>
      </c>
      <c r="D22" s="1">
        <v>0</v>
      </c>
      <c r="E22" s="1">
        <v>-36787544</v>
      </c>
      <c r="F22" s="1">
        <v>177954456</v>
      </c>
      <c r="G22" s="1">
        <v>0</v>
      </c>
      <c r="H22" s="1">
        <v>177954456</v>
      </c>
      <c r="I22" s="1">
        <v>1992560</v>
      </c>
      <c r="J22" s="1">
        <v>6578629</v>
      </c>
      <c r="K22" s="1">
        <v>171375827</v>
      </c>
      <c r="L22" s="1">
        <v>1992560</v>
      </c>
      <c r="M22" s="1">
        <v>6578629</v>
      </c>
      <c r="N22" s="1">
        <v>0</v>
      </c>
      <c r="O22" s="1">
        <v>3.6968000000000001</v>
      </c>
      <c r="P22" s="1">
        <v>1992560</v>
      </c>
      <c r="Q22" s="1">
        <v>6578629</v>
      </c>
      <c r="R22" s="1">
        <v>0</v>
      </c>
      <c r="S22" s="1">
        <v>3.6968000000000001</v>
      </c>
      <c r="T22" s="1">
        <v>1992560</v>
      </c>
      <c r="U22" s="1">
        <v>6578629</v>
      </c>
      <c r="V22" s="1">
        <v>0</v>
      </c>
    </row>
    <row r="23" spans="1:22" x14ac:dyDescent="0.25">
      <c r="A23" s="5" t="s">
        <v>22</v>
      </c>
      <c r="B23" s="7" t="s">
        <v>23</v>
      </c>
      <c r="C23" s="1">
        <v>214742000</v>
      </c>
      <c r="D23" s="1">
        <v>0</v>
      </c>
      <c r="E23" s="1">
        <v>-36787544</v>
      </c>
      <c r="F23" s="1">
        <v>177954456</v>
      </c>
      <c r="G23" s="1">
        <v>0</v>
      </c>
      <c r="H23" s="1">
        <v>177954456</v>
      </c>
      <c r="I23" s="1">
        <v>1992560</v>
      </c>
      <c r="J23" s="1">
        <v>6578629</v>
      </c>
      <c r="K23" s="1">
        <v>171375827</v>
      </c>
      <c r="L23" s="1">
        <v>1992560</v>
      </c>
      <c r="M23" s="1">
        <v>6578629</v>
      </c>
      <c r="N23" s="1">
        <v>0</v>
      </c>
      <c r="O23" s="1">
        <v>3.6968000000000001</v>
      </c>
      <c r="P23" s="1">
        <v>1992560</v>
      </c>
      <c r="Q23" s="1">
        <v>6578629</v>
      </c>
      <c r="R23" s="1">
        <v>0</v>
      </c>
      <c r="S23" s="1">
        <v>3.6968000000000001</v>
      </c>
      <c r="T23" s="1">
        <v>1992560</v>
      </c>
      <c r="U23" s="1">
        <v>6578629</v>
      </c>
      <c r="V23" s="1">
        <v>0</v>
      </c>
    </row>
    <row r="24" spans="1:22" hidden="1" x14ac:dyDescent="0.25">
      <c r="A24" s="4" t="s">
        <v>38</v>
      </c>
      <c r="B24" s="6" t="s">
        <v>39</v>
      </c>
      <c r="C24" s="1">
        <v>136824000</v>
      </c>
      <c r="D24" s="1">
        <v>0</v>
      </c>
      <c r="E24" s="1">
        <v>0</v>
      </c>
      <c r="F24" s="1">
        <v>136824000</v>
      </c>
      <c r="G24" s="1">
        <v>0</v>
      </c>
      <c r="H24" s="1">
        <v>136824000</v>
      </c>
      <c r="I24" s="1">
        <v>7309717</v>
      </c>
      <c r="J24" s="1">
        <v>47950330</v>
      </c>
      <c r="K24" s="1">
        <v>88873670</v>
      </c>
      <c r="L24" s="1">
        <v>7309716</v>
      </c>
      <c r="M24" s="1">
        <v>47950329</v>
      </c>
      <c r="N24" s="1">
        <v>1</v>
      </c>
      <c r="O24" s="1">
        <v>35.045299999999997</v>
      </c>
      <c r="P24" s="1">
        <v>7309716</v>
      </c>
      <c r="Q24" s="1">
        <v>47950329</v>
      </c>
      <c r="R24" s="1">
        <v>0</v>
      </c>
      <c r="S24" s="1">
        <v>35.045299999999997</v>
      </c>
      <c r="T24" s="1">
        <v>7309716</v>
      </c>
      <c r="U24" s="1">
        <v>47950329</v>
      </c>
      <c r="V24" s="1">
        <v>0</v>
      </c>
    </row>
    <row r="25" spans="1:22" x14ac:dyDescent="0.25">
      <c r="A25" s="5" t="s">
        <v>22</v>
      </c>
      <c r="B25" s="7" t="s">
        <v>23</v>
      </c>
      <c r="C25" s="1">
        <v>136824000</v>
      </c>
      <c r="D25" s="1">
        <v>0</v>
      </c>
      <c r="E25" s="1">
        <v>0</v>
      </c>
      <c r="F25" s="1">
        <v>136824000</v>
      </c>
      <c r="G25" s="1">
        <v>0</v>
      </c>
      <c r="H25" s="1">
        <v>136824000</v>
      </c>
      <c r="I25" s="1">
        <v>7309717</v>
      </c>
      <c r="J25" s="1">
        <v>47950330</v>
      </c>
      <c r="K25" s="1">
        <v>88873670</v>
      </c>
      <c r="L25" s="1">
        <v>7309716</v>
      </c>
      <c r="M25" s="1">
        <v>47950329</v>
      </c>
      <c r="N25" s="1">
        <v>1</v>
      </c>
      <c r="O25" s="1">
        <v>35.045299999999997</v>
      </c>
      <c r="P25" s="1">
        <v>7309716</v>
      </c>
      <c r="Q25" s="1">
        <v>47950329</v>
      </c>
      <c r="R25" s="1">
        <v>0</v>
      </c>
      <c r="S25" s="1">
        <v>35.045299999999997</v>
      </c>
      <c r="T25" s="1">
        <v>7309716</v>
      </c>
      <c r="U25" s="1">
        <v>47950329</v>
      </c>
      <c r="V25" s="1">
        <v>0</v>
      </c>
    </row>
    <row r="26" spans="1:22" hidden="1" x14ac:dyDescent="0.25">
      <c r="A26" s="9" t="s">
        <v>186</v>
      </c>
      <c r="B26" s="10" t="s">
        <v>187</v>
      </c>
    </row>
    <row r="27" spans="1:22" hidden="1" x14ac:dyDescent="0.25">
      <c r="A27" s="4" t="s">
        <v>40</v>
      </c>
      <c r="B27" s="6" t="s">
        <v>41</v>
      </c>
      <c r="C27" s="1">
        <v>13307000</v>
      </c>
      <c r="D27" s="1">
        <v>0</v>
      </c>
      <c r="E27" s="1">
        <v>0</v>
      </c>
      <c r="F27" s="1">
        <v>13307000</v>
      </c>
      <c r="G27" s="1">
        <v>0</v>
      </c>
      <c r="H27" s="1">
        <v>13307000</v>
      </c>
      <c r="I27" s="1">
        <v>579445</v>
      </c>
      <c r="J27" s="1">
        <v>2519838</v>
      </c>
      <c r="K27" s="1">
        <v>10787162</v>
      </c>
      <c r="L27" s="1">
        <v>579445</v>
      </c>
      <c r="M27" s="1">
        <v>2519838</v>
      </c>
      <c r="N27" s="1">
        <v>0</v>
      </c>
      <c r="O27" s="1">
        <v>18.936199999999999</v>
      </c>
      <c r="P27" s="1">
        <v>579445</v>
      </c>
      <c r="Q27" s="1">
        <v>2519838</v>
      </c>
      <c r="R27" s="1">
        <v>0</v>
      </c>
      <c r="S27" s="1">
        <v>18.936199999999999</v>
      </c>
      <c r="T27" s="1">
        <v>579445</v>
      </c>
      <c r="U27" s="1">
        <v>2519838</v>
      </c>
      <c r="V27" s="1">
        <v>0</v>
      </c>
    </row>
    <row r="28" spans="1:22" x14ac:dyDescent="0.25">
      <c r="A28" s="5" t="s">
        <v>22</v>
      </c>
      <c r="B28" s="7" t="s">
        <v>23</v>
      </c>
      <c r="C28" s="1">
        <v>13307000</v>
      </c>
      <c r="D28" s="1">
        <v>0</v>
      </c>
      <c r="E28" s="1">
        <v>0</v>
      </c>
      <c r="F28" s="1">
        <v>13307000</v>
      </c>
      <c r="G28" s="1">
        <v>0</v>
      </c>
      <c r="H28" s="1">
        <v>13307000</v>
      </c>
      <c r="I28" s="1">
        <v>579445</v>
      </c>
      <c r="J28" s="1">
        <v>2519838</v>
      </c>
      <c r="K28" s="1">
        <v>10787162</v>
      </c>
      <c r="L28" s="1">
        <v>579445</v>
      </c>
      <c r="M28" s="1">
        <v>2519838</v>
      </c>
      <c r="N28" s="1">
        <v>0</v>
      </c>
      <c r="O28" s="1">
        <v>18.936199999999999</v>
      </c>
      <c r="P28" s="1">
        <v>579445</v>
      </c>
      <c r="Q28" s="1">
        <v>2519838</v>
      </c>
      <c r="R28" s="1">
        <v>0</v>
      </c>
      <c r="S28" s="1">
        <v>18.936199999999999</v>
      </c>
      <c r="T28" s="1">
        <v>579445</v>
      </c>
      <c r="U28" s="1">
        <v>2519838</v>
      </c>
      <c r="V28" s="1">
        <v>0</v>
      </c>
    </row>
    <row r="29" spans="1:22" hidden="1" x14ac:dyDescent="0.25">
      <c r="A29" s="4" t="s">
        <v>42</v>
      </c>
      <c r="B29" s="6" t="s">
        <v>43</v>
      </c>
      <c r="C29" s="1">
        <v>516167000</v>
      </c>
      <c r="D29" s="1">
        <v>0</v>
      </c>
      <c r="E29" s="1">
        <v>0</v>
      </c>
      <c r="F29" s="1">
        <v>516167000</v>
      </c>
      <c r="G29" s="1">
        <v>0</v>
      </c>
      <c r="H29" s="1">
        <v>516167000</v>
      </c>
      <c r="I29" s="1">
        <v>37381104</v>
      </c>
      <c r="J29" s="1">
        <v>154768516</v>
      </c>
      <c r="K29" s="1">
        <v>361398484</v>
      </c>
      <c r="L29" s="1">
        <v>37381104</v>
      </c>
      <c r="M29" s="1">
        <v>154768516</v>
      </c>
      <c r="N29" s="1">
        <v>0</v>
      </c>
      <c r="O29" s="1">
        <v>29.984200000000001</v>
      </c>
      <c r="P29" s="1">
        <v>37381104</v>
      </c>
      <c r="Q29" s="1">
        <v>154768516</v>
      </c>
      <c r="R29" s="1">
        <v>0</v>
      </c>
      <c r="S29" s="1">
        <v>29.984200000000001</v>
      </c>
      <c r="T29" s="1">
        <v>37381104</v>
      </c>
      <c r="U29" s="1">
        <v>154768516</v>
      </c>
      <c r="V29" s="1">
        <v>0</v>
      </c>
    </row>
    <row r="30" spans="1:22" x14ac:dyDescent="0.25">
      <c r="A30" s="5" t="s">
        <v>22</v>
      </c>
      <c r="B30" s="7" t="s">
        <v>23</v>
      </c>
      <c r="C30" s="1">
        <v>516167000</v>
      </c>
      <c r="D30" s="1">
        <v>0</v>
      </c>
      <c r="E30" s="1">
        <v>0</v>
      </c>
      <c r="F30" s="1">
        <v>516167000</v>
      </c>
      <c r="G30" s="1">
        <v>0</v>
      </c>
      <c r="H30" s="1">
        <v>516167000</v>
      </c>
      <c r="I30" s="1">
        <v>37381104</v>
      </c>
      <c r="J30" s="1">
        <v>154768516</v>
      </c>
      <c r="K30" s="1">
        <v>361398484</v>
      </c>
      <c r="L30" s="1">
        <v>37381104</v>
      </c>
      <c r="M30" s="1">
        <v>154768516</v>
      </c>
      <c r="N30" s="1">
        <v>0</v>
      </c>
      <c r="O30" s="1">
        <v>29.984200000000001</v>
      </c>
      <c r="P30" s="1">
        <v>37381104</v>
      </c>
      <c r="Q30" s="1">
        <v>154768516</v>
      </c>
      <c r="R30" s="1">
        <v>0</v>
      </c>
      <c r="S30" s="1">
        <v>29.984200000000001</v>
      </c>
      <c r="T30" s="1">
        <v>37381104</v>
      </c>
      <c r="U30" s="1">
        <v>154768516</v>
      </c>
      <c r="V30" s="1">
        <v>0</v>
      </c>
    </row>
    <row r="31" spans="1:22" hidden="1" x14ac:dyDescent="0.25">
      <c r="A31" s="9" t="s">
        <v>188</v>
      </c>
      <c r="B31" s="10" t="s">
        <v>189</v>
      </c>
    </row>
    <row r="32" spans="1:22" hidden="1" x14ac:dyDescent="0.25">
      <c r="A32" s="9" t="s">
        <v>190</v>
      </c>
      <c r="B32" s="10" t="s">
        <v>191</v>
      </c>
    </row>
    <row r="33" spans="1:22" hidden="1" x14ac:dyDescent="0.25">
      <c r="A33" s="4" t="s">
        <v>44</v>
      </c>
      <c r="B33" s="6" t="s">
        <v>45</v>
      </c>
      <c r="C33" s="1">
        <v>165800000</v>
      </c>
      <c r="D33" s="1">
        <v>0</v>
      </c>
      <c r="E33" s="1">
        <v>0</v>
      </c>
      <c r="F33" s="1">
        <v>165800000</v>
      </c>
      <c r="G33" s="1">
        <v>0</v>
      </c>
      <c r="H33" s="1">
        <v>165800000</v>
      </c>
      <c r="I33" s="1">
        <v>13477400</v>
      </c>
      <c r="J33" s="1">
        <v>55742600</v>
      </c>
      <c r="K33" s="1">
        <v>110057400</v>
      </c>
      <c r="L33" s="1">
        <v>13477400</v>
      </c>
      <c r="M33" s="1">
        <v>55742600</v>
      </c>
      <c r="N33" s="1">
        <v>0</v>
      </c>
      <c r="O33" s="1">
        <v>33.620399999999997</v>
      </c>
      <c r="P33" s="1">
        <v>0</v>
      </c>
      <c r="Q33" s="1">
        <v>42265200</v>
      </c>
      <c r="R33" s="1">
        <v>13477400</v>
      </c>
      <c r="S33" s="1">
        <v>25.491700000000002</v>
      </c>
      <c r="T33" s="1">
        <v>0</v>
      </c>
      <c r="U33" s="1">
        <v>42265200</v>
      </c>
      <c r="V33" s="1">
        <v>0</v>
      </c>
    </row>
    <row r="34" spans="1:22" x14ac:dyDescent="0.25">
      <c r="A34" s="5" t="s">
        <v>22</v>
      </c>
      <c r="B34" s="7" t="s">
        <v>23</v>
      </c>
      <c r="C34" s="1">
        <v>165800000</v>
      </c>
      <c r="D34" s="1">
        <v>0</v>
      </c>
      <c r="E34" s="1">
        <v>0</v>
      </c>
      <c r="F34" s="1">
        <v>165800000</v>
      </c>
      <c r="G34" s="1">
        <v>0</v>
      </c>
      <c r="H34" s="1">
        <v>165800000</v>
      </c>
      <c r="I34" s="1">
        <v>13477400</v>
      </c>
      <c r="J34" s="1">
        <v>55742600</v>
      </c>
      <c r="K34" s="1">
        <v>110057400</v>
      </c>
      <c r="L34" s="1">
        <v>13477400</v>
      </c>
      <c r="M34" s="1">
        <v>55742600</v>
      </c>
      <c r="N34" s="1">
        <v>0</v>
      </c>
      <c r="O34" s="1">
        <v>33.620399999999997</v>
      </c>
      <c r="P34" s="1">
        <v>0</v>
      </c>
      <c r="Q34" s="1">
        <v>42265200</v>
      </c>
      <c r="R34" s="1">
        <v>13477400</v>
      </c>
      <c r="S34" s="1">
        <v>25.491700000000002</v>
      </c>
      <c r="T34" s="1">
        <v>0</v>
      </c>
      <c r="U34" s="1">
        <v>42265200</v>
      </c>
      <c r="V34" s="1">
        <v>0</v>
      </c>
    </row>
    <row r="35" spans="1:22" hidden="1" x14ac:dyDescent="0.25">
      <c r="A35" s="4" t="s">
        <v>46</v>
      </c>
      <c r="B35" s="6" t="s">
        <v>47</v>
      </c>
      <c r="C35" s="1">
        <v>149431000</v>
      </c>
      <c r="D35" s="1">
        <v>0</v>
      </c>
      <c r="E35" s="1">
        <v>0</v>
      </c>
      <c r="F35" s="1">
        <v>149431000</v>
      </c>
      <c r="G35" s="1">
        <v>0</v>
      </c>
      <c r="H35" s="1">
        <v>149431000</v>
      </c>
      <c r="I35" s="1">
        <v>39633300</v>
      </c>
      <c r="J35" s="1">
        <v>62114900</v>
      </c>
      <c r="K35" s="1">
        <v>87316100</v>
      </c>
      <c r="L35" s="1">
        <v>6633300</v>
      </c>
      <c r="M35" s="1">
        <v>29114900</v>
      </c>
      <c r="N35" s="1">
        <v>33000000</v>
      </c>
      <c r="O35" s="1">
        <v>19.483799999999999</v>
      </c>
      <c r="P35" s="1">
        <v>0</v>
      </c>
      <c r="Q35" s="1">
        <v>22481600</v>
      </c>
      <c r="R35" s="1">
        <v>6633300</v>
      </c>
      <c r="S35" s="1">
        <v>15.0448</v>
      </c>
      <c r="T35" s="1">
        <v>0</v>
      </c>
      <c r="U35" s="1">
        <v>22481600</v>
      </c>
      <c r="V35" s="1">
        <v>0</v>
      </c>
    </row>
    <row r="36" spans="1:22" x14ac:dyDescent="0.25">
      <c r="A36" s="5" t="s">
        <v>22</v>
      </c>
      <c r="B36" s="7" t="s">
        <v>23</v>
      </c>
      <c r="C36" s="1">
        <v>149431000</v>
      </c>
      <c r="D36" s="1">
        <v>0</v>
      </c>
      <c r="E36" s="1">
        <v>0</v>
      </c>
      <c r="F36" s="1">
        <v>149431000</v>
      </c>
      <c r="G36" s="1">
        <v>0</v>
      </c>
      <c r="H36" s="1">
        <v>149431000</v>
      </c>
      <c r="I36" s="1">
        <v>39633300</v>
      </c>
      <c r="J36" s="1">
        <v>62114900</v>
      </c>
      <c r="K36" s="1">
        <v>87316100</v>
      </c>
      <c r="L36" s="1">
        <v>6633300</v>
      </c>
      <c r="M36" s="1">
        <v>29114900</v>
      </c>
      <c r="N36" s="1">
        <v>33000000</v>
      </c>
      <c r="O36" s="1">
        <v>19.483799999999999</v>
      </c>
      <c r="P36" s="1">
        <v>0</v>
      </c>
      <c r="Q36" s="1">
        <v>22481600</v>
      </c>
      <c r="R36" s="1">
        <v>6633300</v>
      </c>
      <c r="S36" s="1">
        <v>15.0448</v>
      </c>
      <c r="T36" s="1">
        <v>0</v>
      </c>
      <c r="U36" s="1">
        <v>22481600</v>
      </c>
      <c r="V36" s="1">
        <v>0</v>
      </c>
    </row>
    <row r="37" spans="1:22" hidden="1" x14ac:dyDescent="0.25">
      <c r="A37" s="4" t="s">
        <v>48</v>
      </c>
      <c r="B37" s="6" t="s">
        <v>49</v>
      </c>
      <c r="C37" s="1">
        <v>31944000</v>
      </c>
      <c r="D37" s="1">
        <v>0</v>
      </c>
      <c r="E37" s="1">
        <v>0</v>
      </c>
      <c r="F37" s="1">
        <v>31944000</v>
      </c>
      <c r="G37" s="1">
        <v>0</v>
      </c>
      <c r="H37" s="1">
        <v>31944000</v>
      </c>
      <c r="I37" s="1">
        <v>2503500</v>
      </c>
      <c r="J37" s="1">
        <v>11160800</v>
      </c>
      <c r="K37" s="1">
        <v>20783200</v>
      </c>
      <c r="L37" s="1">
        <v>2503500</v>
      </c>
      <c r="M37" s="1">
        <v>11160800</v>
      </c>
      <c r="N37" s="1">
        <v>0</v>
      </c>
      <c r="O37" s="1">
        <v>34.938600000000001</v>
      </c>
      <c r="P37" s="1">
        <v>0</v>
      </c>
      <c r="Q37" s="1">
        <v>8657300</v>
      </c>
      <c r="R37" s="1">
        <v>2503500</v>
      </c>
      <c r="S37" s="1">
        <v>27.101500000000001</v>
      </c>
      <c r="T37" s="1">
        <v>0</v>
      </c>
      <c r="U37" s="1">
        <v>8657300</v>
      </c>
      <c r="V37" s="1">
        <v>0</v>
      </c>
    </row>
    <row r="38" spans="1:22" x14ac:dyDescent="0.25">
      <c r="A38" s="5" t="s">
        <v>22</v>
      </c>
      <c r="B38" s="7" t="s">
        <v>23</v>
      </c>
      <c r="C38" s="1">
        <v>31944000</v>
      </c>
      <c r="D38" s="1">
        <v>0</v>
      </c>
      <c r="E38" s="1">
        <v>0</v>
      </c>
      <c r="F38" s="1">
        <v>31944000</v>
      </c>
      <c r="G38" s="1">
        <v>0</v>
      </c>
      <c r="H38" s="1">
        <v>31944000</v>
      </c>
      <c r="I38" s="1">
        <v>2503500</v>
      </c>
      <c r="J38" s="1">
        <v>11160800</v>
      </c>
      <c r="K38" s="1">
        <v>20783200</v>
      </c>
      <c r="L38" s="1">
        <v>2503500</v>
      </c>
      <c r="M38" s="1">
        <v>11160800</v>
      </c>
      <c r="N38" s="1">
        <v>0</v>
      </c>
      <c r="O38" s="1">
        <v>34.938600000000001</v>
      </c>
      <c r="P38" s="1">
        <v>0</v>
      </c>
      <c r="Q38" s="1">
        <v>8657300</v>
      </c>
      <c r="R38" s="1">
        <v>2503500</v>
      </c>
      <c r="S38" s="1">
        <v>27.101500000000001</v>
      </c>
      <c r="T38" s="1">
        <v>0</v>
      </c>
      <c r="U38" s="1">
        <v>8657300</v>
      </c>
      <c r="V38" s="1">
        <v>0</v>
      </c>
    </row>
    <row r="39" spans="1:22" hidden="1" x14ac:dyDescent="0.25">
      <c r="A39" s="4" t="s">
        <v>50</v>
      </c>
      <c r="B39" s="6" t="s">
        <v>51</v>
      </c>
      <c r="C39" s="1">
        <v>184777000</v>
      </c>
      <c r="D39" s="1">
        <v>0</v>
      </c>
      <c r="E39" s="1">
        <v>0</v>
      </c>
      <c r="F39" s="1">
        <v>184777000</v>
      </c>
      <c r="G39" s="1">
        <v>0</v>
      </c>
      <c r="H39" s="1">
        <v>184777000</v>
      </c>
      <c r="I39" s="1">
        <v>11741600</v>
      </c>
      <c r="J39" s="1">
        <v>48946500</v>
      </c>
      <c r="K39" s="1">
        <v>135830500</v>
      </c>
      <c r="L39" s="1">
        <v>11741600</v>
      </c>
      <c r="M39" s="1">
        <v>48946500</v>
      </c>
      <c r="N39" s="1">
        <v>0</v>
      </c>
      <c r="O39" s="1">
        <v>26.4895</v>
      </c>
      <c r="P39" s="1">
        <v>0</v>
      </c>
      <c r="Q39" s="1">
        <v>37204900</v>
      </c>
      <c r="R39" s="1">
        <v>11741600</v>
      </c>
      <c r="S39" s="1">
        <v>20.135000000000002</v>
      </c>
      <c r="T39" s="1">
        <v>0</v>
      </c>
      <c r="U39" s="1">
        <v>37204900</v>
      </c>
      <c r="V39" s="1">
        <v>0</v>
      </c>
    </row>
    <row r="40" spans="1:22" x14ac:dyDescent="0.25">
      <c r="A40" s="5" t="s">
        <v>22</v>
      </c>
      <c r="B40" s="7" t="s">
        <v>23</v>
      </c>
      <c r="C40" s="1">
        <v>184777000</v>
      </c>
      <c r="D40" s="1">
        <v>0</v>
      </c>
      <c r="E40" s="1">
        <v>0</v>
      </c>
      <c r="F40" s="1">
        <v>184777000</v>
      </c>
      <c r="G40" s="1">
        <v>0</v>
      </c>
      <c r="H40" s="1">
        <v>184777000</v>
      </c>
      <c r="I40" s="1">
        <v>11741600</v>
      </c>
      <c r="J40" s="1">
        <v>48946500</v>
      </c>
      <c r="K40" s="1">
        <v>135830500</v>
      </c>
      <c r="L40" s="1">
        <v>11741600</v>
      </c>
      <c r="M40" s="1">
        <v>48946500</v>
      </c>
      <c r="N40" s="1">
        <v>0</v>
      </c>
      <c r="O40" s="1">
        <v>26.4895</v>
      </c>
      <c r="P40" s="1">
        <v>0</v>
      </c>
      <c r="Q40" s="1">
        <v>37204900</v>
      </c>
      <c r="R40" s="1">
        <v>11741600</v>
      </c>
      <c r="S40" s="1">
        <v>20.135000000000002</v>
      </c>
      <c r="T40" s="1">
        <v>0</v>
      </c>
      <c r="U40" s="1">
        <v>37204900</v>
      </c>
      <c r="V40" s="1">
        <v>0</v>
      </c>
    </row>
    <row r="41" spans="1:22" hidden="1" x14ac:dyDescent="0.25">
      <c r="A41" s="4" t="s">
        <v>52</v>
      </c>
      <c r="B41" s="6" t="s">
        <v>53</v>
      </c>
      <c r="C41" s="1">
        <v>156865000</v>
      </c>
      <c r="D41" s="1">
        <v>0</v>
      </c>
      <c r="E41" s="1">
        <v>0</v>
      </c>
      <c r="F41" s="1">
        <v>156865000</v>
      </c>
      <c r="G41" s="1">
        <v>0</v>
      </c>
      <c r="H41" s="1">
        <v>156865000</v>
      </c>
      <c r="I41" s="1">
        <v>0</v>
      </c>
      <c r="J41" s="1">
        <v>5168765</v>
      </c>
      <c r="K41" s="1">
        <v>151696235</v>
      </c>
      <c r="L41" s="1">
        <v>0</v>
      </c>
      <c r="M41" s="1">
        <v>5168765</v>
      </c>
      <c r="N41" s="1">
        <v>0</v>
      </c>
      <c r="O41" s="1">
        <v>3.2949999999999999</v>
      </c>
      <c r="P41" s="1">
        <v>0</v>
      </c>
      <c r="Q41" s="1">
        <v>5168765</v>
      </c>
      <c r="R41" s="1">
        <v>0</v>
      </c>
      <c r="S41" s="1">
        <v>3.2949999999999999</v>
      </c>
      <c r="T41" s="1">
        <v>0</v>
      </c>
      <c r="U41" s="1">
        <v>5168765</v>
      </c>
      <c r="V41" s="1">
        <v>0</v>
      </c>
    </row>
    <row r="42" spans="1:22" x14ac:dyDescent="0.25">
      <c r="A42" s="5" t="s">
        <v>22</v>
      </c>
      <c r="B42" s="7" t="s">
        <v>23</v>
      </c>
      <c r="C42" s="1">
        <v>156865000</v>
      </c>
      <c r="D42" s="1">
        <v>0</v>
      </c>
      <c r="E42" s="1">
        <v>0</v>
      </c>
      <c r="F42" s="1">
        <v>156865000</v>
      </c>
      <c r="G42" s="1">
        <v>0</v>
      </c>
      <c r="H42" s="1">
        <v>156865000</v>
      </c>
      <c r="I42" s="1">
        <v>0</v>
      </c>
      <c r="J42" s="1">
        <v>5168765</v>
      </c>
      <c r="K42" s="1">
        <v>151696235</v>
      </c>
      <c r="L42" s="1">
        <v>0</v>
      </c>
      <c r="M42" s="1">
        <v>5168765</v>
      </c>
      <c r="N42" s="1">
        <v>0</v>
      </c>
      <c r="O42" s="1">
        <v>3.2949999999999999</v>
      </c>
      <c r="P42" s="1">
        <v>0</v>
      </c>
      <c r="Q42" s="1">
        <v>5168765</v>
      </c>
      <c r="R42" s="1">
        <v>0</v>
      </c>
      <c r="S42" s="1">
        <v>3.2949999999999999</v>
      </c>
      <c r="T42" s="1">
        <v>0</v>
      </c>
      <c r="U42" s="1">
        <v>5168765</v>
      </c>
      <c r="V42" s="1">
        <v>0</v>
      </c>
    </row>
    <row r="43" spans="1:22" hidden="1" x14ac:dyDescent="0.25">
      <c r="A43" s="4" t="s">
        <v>54</v>
      </c>
      <c r="B43" s="6" t="s">
        <v>55</v>
      </c>
      <c r="C43" s="1">
        <v>92266000</v>
      </c>
      <c r="D43" s="1">
        <v>0</v>
      </c>
      <c r="E43" s="1">
        <v>0</v>
      </c>
      <c r="F43" s="1">
        <v>92266000</v>
      </c>
      <c r="G43" s="1">
        <v>0</v>
      </c>
      <c r="H43" s="1">
        <v>92266000</v>
      </c>
      <c r="I43" s="1">
        <v>2067661</v>
      </c>
      <c r="J43" s="1">
        <v>2067661</v>
      </c>
      <c r="K43" s="1">
        <v>90198339</v>
      </c>
      <c r="L43" s="1">
        <v>2067661</v>
      </c>
      <c r="M43" s="1">
        <v>2067661</v>
      </c>
      <c r="N43" s="1">
        <v>0</v>
      </c>
      <c r="O43" s="1">
        <v>2.2410000000000001</v>
      </c>
      <c r="P43" s="1">
        <v>2067661</v>
      </c>
      <c r="Q43" s="1">
        <v>2067661</v>
      </c>
      <c r="R43" s="1">
        <v>0</v>
      </c>
      <c r="S43" s="1">
        <v>2.2410000000000001</v>
      </c>
      <c r="T43" s="1">
        <v>2067661</v>
      </c>
      <c r="U43" s="1">
        <v>2067661</v>
      </c>
      <c r="V43" s="1">
        <v>0</v>
      </c>
    </row>
    <row r="44" spans="1:22" x14ac:dyDescent="0.25">
      <c r="A44" s="5" t="s">
        <v>22</v>
      </c>
      <c r="B44" s="7" t="s">
        <v>23</v>
      </c>
      <c r="C44" s="1">
        <v>92266000</v>
      </c>
      <c r="D44" s="1">
        <v>0</v>
      </c>
      <c r="E44" s="1">
        <v>0</v>
      </c>
      <c r="F44" s="1">
        <v>92266000</v>
      </c>
      <c r="G44" s="1">
        <v>0</v>
      </c>
      <c r="H44" s="1">
        <v>92266000</v>
      </c>
      <c r="I44" s="1">
        <v>2067661</v>
      </c>
      <c r="J44" s="1">
        <v>2067661</v>
      </c>
      <c r="K44" s="1">
        <v>90198339</v>
      </c>
      <c r="L44" s="1">
        <v>2067661</v>
      </c>
      <c r="M44" s="1">
        <v>2067661</v>
      </c>
      <c r="N44" s="1">
        <v>0</v>
      </c>
      <c r="O44" s="1">
        <v>2.2410000000000001</v>
      </c>
      <c r="P44" s="1">
        <v>2067661</v>
      </c>
      <c r="Q44" s="1">
        <v>2067661</v>
      </c>
      <c r="R44" s="1">
        <v>0</v>
      </c>
      <c r="S44" s="1">
        <v>2.2410000000000001</v>
      </c>
      <c r="T44" s="1">
        <v>2067661</v>
      </c>
      <c r="U44" s="1">
        <v>2067661</v>
      </c>
      <c r="V44" s="1">
        <v>0</v>
      </c>
    </row>
    <row r="45" spans="1:22" hidden="1" x14ac:dyDescent="0.25">
      <c r="A45" s="4" t="s">
        <v>56</v>
      </c>
      <c r="B45" s="6" t="s">
        <v>57</v>
      </c>
      <c r="C45" s="1">
        <v>121971000</v>
      </c>
      <c r="D45" s="1">
        <v>0</v>
      </c>
      <c r="E45" s="1">
        <v>0</v>
      </c>
      <c r="F45" s="1">
        <v>121971000</v>
      </c>
      <c r="G45" s="1">
        <v>0</v>
      </c>
      <c r="H45" s="1">
        <v>121971000</v>
      </c>
      <c r="I45" s="1">
        <v>6529800</v>
      </c>
      <c r="J45" s="1">
        <v>29364200</v>
      </c>
      <c r="K45" s="1">
        <v>92606800</v>
      </c>
      <c r="L45" s="1">
        <v>6529800</v>
      </c>
      <c r="M45" s="1">
        <v>29364200</v>
      </c>
      <c r="N45" s="1">
        <v>0</v>
      </c>
      <c r="O45" s="1">
        <v>24.0747</v>
      </c>
      <c r="P45" s="1">
        <v>0</v>
      </c>
      <c r="Q45" s="1">
        <v>22834400</v>
      </c>
      <c r="R45" s="1">
        <v>6529800</v>
      </c>
      <c r="S45" s="1">
        <v>18.7212</v>
      </c>
      <c r="T45" s="1">
        <v>0</v>
      </c>
      <c r="U45" s="1">
        <v>22834400</v>
      </c>
      <c r="V45" s="1">
        <v>0</v>
      </c>
    </row>
    <row r="46" spans="1:22" x14ac:dyDescent="0.25">
      <c r="A46" s="5" t="s">
        <v>22</v>
      </c>
      <c r="B46" s="7" t="s">
        <v>23</v>
      </c>
      <c r="C46" s="1">
        <v>121971000</v>
      </c>
      <c r="D46" s="1">
        <v>0</v>
      </c>
      <c r="E46" s="1">
        <v>0</v>
      </c>
      <c r="F46" s="1">
        <v>121971000</v>
      </c>
      <c r="G46" s="1">
        <v>0</v>
      </c>
      <c r="H46" s="1">
        <v>121971000</v>
      </c>
      <c r="I46" s="1">
        <v>6529800</v>
      </c>
      <c r="J46" s="1">
        <v>29364200</v>
      </c>
      <c r="K46" s="1">
        <v>92606800</v>
      </c>
      <c r="L46" s="1">
        <v>6529800</v>
      </c>
      <c r="M46" s="1">
        <v>29364200</v>
      </c>
      <c r="N46" s="1">
        <v>0</v>
      </c>
      <c r="O46" s="1">
        <v>24.0747</v>
      </c>
      <c r="P46" s="1">
        <v>0</v>
      </c>
      <c r="Q46" s="1">
        <v>22834400</v>
      </c>
      <c r="R46" s="1">
        <v>6529800</v>
      </c>
      <c r="S46" s="1">
        <v>18.7212</v>
      </c>
      <c r="T46" s="1">
        <v>0</v>
      </c>
      <c r="U46" s="1">
        <v>22834400</v>
      </c>
      <c r="V46" s="1">
        <v>0</v>
      </c>
    </row>
    <row r="47" spans="1:22" hidden="1" x14ac:dyDescent="0.25">
      <c r="A47" s="4" t="s">
        <v>58</v>
      </c>
      <c r="B47" s="6" t="s">
        <v>59</v>
      </c>
      <c r="C47" s="1">
        <v>24810000</v>
      </c>
      <c r="D47" s="1">
        <v>0</v>
      </c>
      <c r="E47" s="1">
        <v>0</v>
      </c>
      <c r="F47" s="1">
        <v>24810000</v>
      </c>
      <c r="G47" s="1">
        <v>0</v>
      </c>
      <c r="H47" s="1">
        <v>24810000</v>
      </c>
      <c r="I47" s="1">
        <v>1482300</v>
      </c>
      <c r="J47" s="1">
        <v>6932300</v>
      </c>
      <c r="K47" s="1">
        <v>17877700</v>
      </c>
      <c r="L47" s="1">
        <v>1482300</v>
      </c>
      <c r="M47" s="1">
        <v>6932300</v>
      </c>
      <c r="N47" s="1">
        <v>0</v>
      </c>
      <c r="O47" s="1">
        <v>27.941600000000001</v>
      </c>
      <c r="P47" s="1">
        <v>0</v>
      </c>
      <c r="Q47" s="1">
        <v>5450000</v>
      </c>
      <c r="R47" s="1">
        <v>1482300</v>
      </c>
      <c r="S47" s="1">
        <v>21.966899999999999</v>
      </c>
      <c r="T47" s="1">
        <v>0</v>
      </c>
      <c r="U47" s="1">
        <v>5450000</v>
      </c>
      <c r="V47" s="1">
        <v>0</v>
      </c>
    </row>
    <row r="48" spans="1:22" x14ac:dyDescent="0.25">
      <c r="A48" s="5" t="s">
        <v>22</v>
      </c>
      <c r="B48" s="7" t="s">
        <v>23</v>
      </c>
      <c r="C48" s="1">
        <v>24810000</v>
      </c>
      <c r="D48" s="1">
        <v>0</v>
      </c>
      <c r="E48" s="1">
        <v>0</v>
      </c>
      <c r="F48" s="1">
        <v>24810000</v>
      </c>
      <c r="G48" s="1">
        <v>0</v>
      </c>
      <c r="H48" s="1">
        <v>24810000</v>
      </c>
      <c r="I48" s="1">
        <v>1482300</v>
      </c>
      <c r="J48" s="1">
        <v>6932300</v>
      </c>
      <c r="K48" s="1">
        <v>17877700</v>
      </c>
      <c r="L48" s="1">
        <v>1482300</v>
      </c>
      <c r="M48" s="1">
        <v>6932300</v>
      </c>
      <c r="N48" s="1">
        <v>0</v>
      </c>
      <c r="O48" s="1">
        <v>27.941600000000001</v>
      </c>
      <c r="P48" s="1">
        <v>0</v>
      </c>
      <c r="Q48" s="1">
        <v>5450000</v>
      </c>
      <c r="R48" s="1">
        <v>1482300</v>
      </c>
      <c r="S48" s="1">
        <v>21.966899999999999</v>
      </c>
      <c r="T48" s="1">
        <v>0</v>
      </c>
      <c r="U48" s="1">
        <v>5450000</v>
      </c>
      <c r="V48" s="1">
        <v>0</v>
      </c>
    </row>
    <row r="49" spans="1:22" hidden="1" x14ac:dyDescent="0.25">
      <c r="A49" s="4" t="s">
        <v>60</v>
      </c>
      <c r="B49" s="6" t="s">
        <v>61</v>
      </c>
      <c r="C49" s="1">
        <v>98316000</v>
      </c>
      <c r="D49" s="1">
        <v>0</v>
      </c>
      <c r="E49" s="1">
        <v>0</v>
      </c>
      <c r="F49" s="1">
        <v>98316000</v>
      </c>
      <c r="G49" s="1">
        <v>0</v>
      </c>
      <c r="H49" s="1">
        <v>98316000</v>
      </c>
      <c r="I49" s="1">
        <v>4897800</v>
      </c>
      <c r="J49" s="1">
        <v>22024800</v>
      </c>
      <c r="K49" s="1">
        <v>76291200</v>
      </c>
      <c r="L49" s="1">
        <v>4897800</v>
      </c>
      <c r="M49" s="1">
        <v>22024800</v>
      </c>
      <c r="N49" s="1">
        <v>0</v>
      </c>
      <c r="O49" s="1">
        <v>22.402100000000001</v>
      </c>
      <c r="P49" s="1">
        <v>0</v>
      </c>
      <c r="Q49" s="1">
        <v>17127000</v>
      </c>
      <c r="R49" s="1">
        <v>4897800</v>
      </c>
      <c r="S49" s="1">
        <v>17.420400000000001</v>
      </c>
      <c r="T49" s="1">
        <v>0</v>
      </c>
      <c r="U49" s="1">
        <v>17127000</v>
      </c>
      <c r="V49" s="1">
        <v>0</v>
      </c>
    </row>
    <row r="50" spans="1:22" x14ac:dyDescent="0.25">
      <c r="A50" s="5" t="s">
        <v>22</v>
      </c>
      <c r="B50" s="7" t="s">
        <v>23</v>
      </c>
      <c r="C50" s="1">
        <v>98316000</v>
      </c>
      <c r="D50" s="1">
        <v>0</v>
      </c>
      <c r="E50" s="1">
        <v>0</v>
      </c>
      <c r="F50" s="1">
        <v>98316000</v>
      </c>
      <c r="G50" s="1">
        <v>0</v>
      </c>
      <c r="H50" s="1">
        <v>98316000</v>
      </c>
      <c r="I50" s="1">
        <v>4897800</v>
      </c>
      <c r="J50" s="1">
        <v>22024800</v>
      </c>
      <c r="K50" s="1">
        <v>76291200</v>
      </c>
      <c r="L50" s="1">
        <v>4897800</v>
      </c>
      <c r="M50" s="1">
        <v>22024800</v>
      </c>
      <c r="N50" s="1">
        <v>0</v>
      </c>
      <c r="O50" s="1">
        <v>22.402100000000001</v>
      </c>
      <c r="P50" s="1">
        <v>0</v>
      </c>
      <c r="Q50" s="1">
        <v>17127000</v>
      </c>
      <c r="R50" s="1">
        <v>4897800</v>
      </c>
      <c r="S50" s="1">
        <v>17.420400000000001</v>
      </c>
      <c r="T50" s="1">
        <v>0</v>
      </c>
      <c r="U50" s="1">
        <v>17127000</v>
      </c>
      <c r="V50" s="1">
        <v>0</v>
      </c>
    </row>
    <row r="51" spans="1:22" hidden="1" x14ac:dyDescent="0.25">
      <c r="A51" s="4" t="s">
        <v>62</v>
      </c>
      <c r="B51" s="6" t="s">
        <v>63</v>
      </c>
      <c r="C51" s="1">
        <v>69644000</v>
      </c>
      <c r="D51" s="1">
        <v>0</v>
      </c>
      <c r="E51" s="1">
        <v>0</v>
      </c>
      <c r="F51" s="1">
        <v>69644000</v>
      </c>
      <c r="G51" s="1">
        <v>0</v>
      </c>
      <c r="H51" s="1">
        <v>69644000</v>
      </c>
      <c r="I51" s="1">
        <v>3265700</v>
      </c>
      <c r="J51" s="1">
        <v>14684900</v>
      </c>
      <c r="K51" s="1">
        <v>54959100</v>
      </c>
      <c r="L51" s="1">
        <v>3265700</v>
      </c>
      <c r="M51" s="1">
        <v>14684900</v>
      </c>
      <c r="N51" s="1">
        <v>0</v>
      </c>
      <c r="O51" s="1">
        <v>21.085699999999999</v>
      </c>
      <c r="P51" s="1">
        <v>0</v>
      </c>
      <c r="Q51" s="1">
        <v>11419200</v>
      </c>
      <c r="R51" s="1">
        <v>3265700</v>
      </c>
      <c r="S51" s="1">
        <v>16.3965</v>
      </c>
      <c r="T51" s="1">
        <v>0</v>
      </c>
      <c r="U51" s="1">
        <v>11419200</v>
      </c>
      <c r="V51" s="1">
        <v>0</v>
      </c>
    </row>
    <row r="52" spans="1:22" x14ac:dyDescent="0.25">
      <c r="A52" s="5" t="s">
        <v>22</v>
      </c>
      <c r="B52" s="7" t="s">
        <v>23</v>
      </c>
      <c r="C52" s="1">
        <v>69644000</v>
      </c>
      <c r="D52" s="1">
        <v>0</v>
      </c>
      <c r="E52" s="1">
        <v>0</v>
      </c>
      <c r="F52" s="1">
        <v>69644000</v>
      </c>
      <c r="G52" s="1">
        <v>0</v>
      </c>
      <c r="H52" s="1">
        <v>69644000</v>
      </c>
      <c r="I52" s="1">
        <v>3265700</v>
      </c>
      <c r="J52" s="1">
        <v>14684900</v>
      </c>
      <c r="K52" s="1">
        <v>54959100</v>
      </c>
      <c r="L52" s="1">
        <v>3265700</v>
      </c>
      <c r="M52" s="1">
        <v>14684900</v>
      </c>
      <c r="N52" s="1">
        <v>0</v>
      </c>
      <c r="O52" s="1">
        <v>21.085699999999999</v>
      </c>
      <c r="P52" s="1">
        <v>0</v>
      </c>
      <c r="Q52" s="1">
        <v>11419200</v>
      </c>
      <c r="R52" s="1">
        <v>3265700</v>
      </c>
      <c r="S52" s="1">
        <v>16.3965</v>
      </c>
      <c r="T52" s="1">
        <v>0</v>
      </c>
      <c r="U52" s="1">
        <v>11419200</v>
      </c>
      <c r="V52" s="1">
        <v>0</v>
      </c>
    </row>
    <row r="53" spans="1:22" hidden="1" x14ac:dyDescent="0.25">
      <c r="A53" s="4">
        <v>13101010301</v>
      </c>
      <c r="B53" s="7" t="s">
        <v>64</v>
      </c>
      <c r="C53" s="1">
        <v>0</v>
      </c>
      <c r="D53" s="1">
        <v>0</v>
      </c>
      <c r="E53" s="1">
        <v>58748358</v>
      </c>
      <c r="F53" s="1">
        <v>58748358</v>
      </c>
      <c r="G53" s="1">
        <v>0</v>
      </c>
      <c r="H53" s="1">
        <v>58748358</v>
      </c>
      <c r="I53" s="1">
        <v>0</v>
      </c>
      <c r="J53" s="1">
        <v>58748358</v>
      </c>
      <c r="K53" s="1">
        <v>0</v>
      </c>
      <c r="L53" s="1">
        <v>9586454</v>
      </c>
      <c r="M53" s="1">
        <v>58550442</v>
      </c>
      <c r="N53" s="1">
        <v>197916</v>
      </c>
      <c r="O53" s="1">
        <v>99.6631</v>
      </c>
      <c r="P53" s="1">
        <v>9586454</v>
      </c>
      <c r="Q53" s="1">
        <v>58550442</v>
      </c>
      <c r="R53" s="1">
        <v>0</v>
      </c>
      <c r="S53" s="1">
        <v>99.6631</v>
      </c>
      <c r="T53" s="1">
        <v>9586454</v>
      </c>
      <c r="U53" s="1">
        <v>58550442</v>
      </c>
      <c r="V53" s="1">
        <v>0</v>
      </c>
    </row>
    <row r="54" spans="1:22" x14ac:dyDescent="0.25">
      <c r="A54" s="5" t="s">
        <v>22</v>
      </c>
      <c r="B54" s="7" t="s">
        <v>23</v>
      </c>
      <c r="C54" s="1">
        <v>0</v>
      </c>
      <c r="D54" s="1">
        <v>0</v>
      </c>
      <c r="E54" s="1">
        <v>58748358</v>
      </c>
      <c r="F54" s="1">
        <v>58748358</v>
      </c>
      <c r="G54" s="1">
        <v>0</v>
      </c>
      <c r="H54" s="1">
        <v>58748358</v>
      </c>
      <c r="I54" s="1">
        <v>0</v>
      </c>
      <c r="J54" s="1">
        <v>58748358</v>
      </c>
      <c r="K54" s="1">
        <v>0</v>
      </c>
      <c r="L54" s="1">
        <v>9586454</v>
      </c>
      <c r="M54" s="1">
        <v>58550442</v>
      </c>
      <c r="N54" s="1">
        <v>197916</v>
      </c>
      <c r="O54" s="1">
        <v>99.6631</v>
      </c>
      <c r="P54" s="1">
        <v>9586454</v>
      </c>
      <c r="Q54" s="1">
        <v>58550442</v>
      </c>
      <c r="R54" s="1">
        <v>0</v>
      </c>
      <c r="S54" s="1">
        <v>99.6631</v>
      </c>
      <c r="T54" s="1">
        <v>9586454</v>
      </c>
      <c r="U54" s="1">
        <v>58550442</v>
      </c>
      <c r="V54" s="1">
        <v>0</v>
      </c>
    </row>
    <row r="55" spans="1:22" hidden="1" x14ac:dyDescent="0.25">
      <c r="A55" s="4" t="s">
        <v>65</v>
      </c>
      <c r="B55" s="6" t="s">
        <v>66</v>
      </c>
      <c r="C55" s="1">
        <v>14230000</v>
      </c>
      <c r="D55" s="1">
        <v>0</v>
      </c>
      <c r="E55" s="1">
        <v>0</v>
      </c>
      <c r="F55" s="1">
        <v>14230000</v>
      </c>
      <c r="G55" s="1">
        <v>0</v>
      </c>
      <c r="H55" s="1">
        <v>14230000</v>
      </c>
      <c r="I55" s="1">
        <v>633605</v>
      </c>
      <c r="J55" s="1">
        <v>3956139</v>
      </c>
      <c r="K55" s="1">
        <v>10273861</v>
      </c>
      <c r="L55" s="1">
        <v>633605</v>
      </c>
      <c r="M55" s="1">
        <v>3956138</v>
      </c>
      <c r="N55" s="1">
        <v>1</v>
      </c>
      <c r="O55" s="1">
        <v>27.801400000000001</v>
      </c>
      <c r="P55" s="1">
        <v>633605</v>
      </c>
      <c r="Q55" s="1">
        <v>3956138</v>
      </c>
      <c r="R55" s="1">
        <v>0</v>
      </c>
      <c r="S55" s="1">
        <v>27.801400000000001</v>
      </c>
      <c r="T55" s="1">
        <v>633605</v>
      </c>
      <c r="U55" s="1">
        <v>3956138</v>
      </c>
      <c r="V55" s="1">
        <v>0</v>
      </c>
    </row>
    <row r="56" spans="1:22" x14ac:dyDescent="0.25">
      <c r="A56" s="5" t="s">
        <v>22</v>
      </c>
      <c r="B56" s="7" t="s">
        <v>23</v>
      </c>
      <c r="C56" s="1">
        <v>14230000</v>
      </c>
      <c r="D56" s="1">
        <v>0</v>
      </c>
      <c r="E56" s="1">
        <v>0</v>
      </c>
      <c r="F56" s="1">
        <v>14230000</v>
      </c>
      <c r="G56" s="1">
        <v>0</v>
      </c>
      <c r="H56" s="1">
        <v>14230000</v>
      </c>
      <c r="I56" s="1">
        <v>633605</v>
      </c>
      <c r="J56" s="1">
        <v>3956139</v>
      </c>
      <c r="K56" s="1">
        <v>10273861</v>
      </c>
      <c r="L56" s="1">
        <v>633605</v>
      </c>
      <c r="M56" s="1">
        <v>3956138</v>
      </c>
      <c r="N56" s="1">
        <v>1</v>
      </c>
      <c r="O56" s="1">
        <v>27.801400000000001</v>
      </c>
      <c r="P56" s="1">
        <v>633605</v>
      </c>
      <c r="Q56" s="1">
        <v>3956138</v>
      </c>
      <c r="R56" s="1">
        <v>0</v>
      </c>
      <c r="S56" s="1">
        <v>27.801400000000001</v>
      </c>
      <c r="T56" s="1">
        <v>633605</v>
      </c>
      <c r="U56" s="1">
        <v>3956138</v>
      </c>
      <c r="V56" s="1">
        <v>0</v>
      </c>
    </row>
    <row r="57" spans="1:22" hidden="1" x14ac:dyDescent="0.25">
      <c r="A57" s="4" t="s">
        <v>67</v>
      </c>
      <c r="B57" s="6" t="s">
        <v>68</v>
      </c>
      <c r="C57" s="1">
        <v>15000000</v>
      </c>
      <c r="D57" s="1">
        <v>0</v>
      </c>
      <c r="E57" s="1">
        <v>-5960814</v>
      </c>
      <c r="F57" s="1">
        <v>9039186</v>
      </c>
      <c r="G57" s="1">
        <v>0</v>
      </c>
      <c r="H57" s="1">
        <v>9039186</v>
      </c>
      <c r="I57" s="1">
        <v>0</v>
      </c>
      <c r="J57" s="1">
        <v>9039057</v>
      </c>
      <c r="K57" s="1">
        <v>129</v>
      </c>
      <c r="L57" s="1">
        <v>0</v>
      </c>
      <c r="M57" s="1">
        <v>9039057</v>
      </c>
      <c r="N57" s="1">
        <v>0</v>
      </c>
      <c r="O57" s="1">
        <v>99.998599999999996</v>
      </c>
      <c r="P57" s="1">
        <v>0</v>
      </c>
      <c r="Q57" s="1">
        <v>9039057</v>
      </c>
      <c r="R57" s="1">
        <v>0</v>
      </c>
      <c r="S57" s="1">
        <v>99.998599999999996</v>
      </c>
      <c r="T57" s="1">
        <v>0</v>
      </c>
      <c r="U57" s="1">
        <v>9039057</v>
      </c>
      <c r="V57" s="1">
        <v>0</v>
      </c>
    </row>
    <row r="58" spans="1:22" x14ac:dyDescent="0.25">
      <c r="A58" s="5" t="s">
        <v>22</v>
      </c>
      <c r="B58" s="7" t="s">
        <v>23</v>
      </c>
      <c r="C58" s="1">
        <v>15000000</v>
      </c>
      <c r="D58" s="1">
        <v>0</v>
      </c>
      <c r="E58" s="1">
        <v>-5960814</v>
      </c>
      <c r="F58" s="1">
        <v>9039186</v>
      </c>
      <c r="G58" s="1">
        <v>0</v>
      </c>
      <c r="H58" s="1">
        <v>9039186</v>
      </c>
      <c r="I58" s="1">
        <v>0</v>
      </c>
      <c r="J58" s="1">
        <v>9039057</v>
      </c>
      <c r="K58" s="1">
        <v>129</v>
      </c>
      <c r="L58" s="1">
        <v>0</v>
      </c>
      <c r="M58" s="1">
        <v>9039057</v>
      </c>
      <c r="N58" s="1">
        <v>0</v>
      </c>
      <c r="O58" s="1">
        <v>99.998599999999996</v>
      </c>
      <c r="P58" s="1">
        <v>0</v>
      </c>
      <c r="Q58" s="1">
        <v>9039057</v>
      </c>
      <c r="R58" s="1">
        <v>0</v>
      </c>
      <c r="S58" s="1">
        <v>99.998599999999996</v>
      </c>
      <c r="T58" s="1">
        <v>0</v>
      </c>
      <c r="U58" s="1">
        <v>9039057</v>
      </c>
      <c r="V58" s="1">
        <v>0</v>
      </c>
    </row>
    <row r="59" spans="1:22" hidden="1" x14ac:dyDescent="0.25">
      <c r="A59" s="4" t="s">
        <v>69</v>
      </c>
      <c r="B59" s="6" t="s">
        <v>70</v>
      </c>
      <c r="C59" s="1">
        <v>11249000</v>
      </c>
      <c r="D59" s="1">
        <v>0</v>
      </c>
      <c r="E59" s="1">
        <v>0</v>
      </c>
      <c r="F59" s="1">
        <v>11249000</v>
      </c>
      <c r="G59" s="1">
        <v>0</v>
      </c>
      <c r="H59" s="1">
        <v>11249000</v>
      </c>
      <c r="I59" s="1">
        <v>0</v>
      </c>
      <c r="J59" s="1">
        <v>1000000</v>
      </c>
      <c r="K59" s="1">
        <v>10249000</v>
      </c>
      <c r="L59" s="1">
        <v>0</v>
      </c>
      <c r="M59" s="1">
        <v>300000</v>
      </c>
      <c r="N59" s="1">
        <v>700000</v>
      </c>
      <c r="O59" s="1">
        <v>2.6669</v>
      </c>
      <c r="P59" s="1">
        <v>0</v>
      </c>
      <c r="Q59" s="1">
        <v>300000</v>
      </c>
      <c r="R59" s="1">
        <v>0</v>
      </c>
      <c r="S59" s="1">
        <v>2.6669</v>
      </c>
      <c r="T59" s="1">
        <v>0</v>
      </c>
      <c r="U59" s="1">
        <v>300000</v>
      </c>
      <c r="V59" s="1">
        <v>0</v>
      </c>
    </row>
    <row r="60" spans="1:22" x14ac:dyDescent="0.25">
      <c r="A60" s="5" t="s">
        <v>22</v>
      </c>
      <c r="B60" s="7" t="s">
        <v>23</v>
      </c>
      <c r="C60" s="1">
        <v>11249000</v>
      </c>
      <c r="D60" s="1">
        <v>0</v>
      </c>
      <c r="E60" s="1">
        <v>0</v>
      </c>
      <c r="F60" s="1">
        <v>11249000</v>
      </c>
      <c r="G60" s="1">
        <v>0</v>
      </c>
      <c r="H60" s="1">
        <v>11249000</v>
      </c>
      <c r="I60" s="1">
        <v>0</v>
      </c>
      <c r="J60" s="1">
        <v>1000000</v>
      </c>
      <c r="K60" s="1">
        <v>10249000</v>
      </c>
      <c r="L60" s="1">
        <v>0</v>
      </c>
      <c r="M60" s="1">
        <v>300000</v>
      </c>
      <c r="N60" s="1">
        <v>700000</v>
      </c>
      <c r="O60" s="1">
        <v>2.6669</v>
      </c>
      <c r="P60" s="1">
        <v>0</v>
      </c>
      <c r="Q60" s="1">
        <v>300000</v>
      </c>
      <c r="R60" s="1">
        <v>0</v>
      </c>
      <c r="S60" s="1">
        <v>2.6669</v>
      </c>
      <c r="T60" s="1">
        <v>0</v>
      </c>
      <c r="U60" s="1">
        <v>300000</v>
      </c>
      <c r="V60" s="1">
        <v>0</v>
      </c>
    </row>
    <row r="61" spans="1:22" hidden="1" x14ac:dyDescent="0.25">
      <c r="A61" s="4" t="s">
        <v>71</v>
      </c>
      <c r="B61" s="6" t="s">
        <v>72</v>
      </c>
      <c r="C61" s="1">
        <v>8608000</v>
      </c>
      <c r="D61" s="1">
        <v>0</v>
      </c>
      <c r="E61" s="1">
        <v>0</v>
      </c>
      <c r="F61" s="1">
        <v>8608000</v>
      </c>
      <c r="G61" s="1">
        <v>0</v>
      </c>
      <c r="H61" s="1">
        <v>8608000</v>
      </c>
      <c r="I61" s="1">
        <v>0</v>
      </c>
      <c r="J61" s="1">
        <v>600000</v>
      </c>
      <c r="K61" s="1">
        <v>8008000</v>
      </c>
      <c r="L61" s="1">
        <v>0</v>
      </c>
      <c r="M61" s="1">
        <v>200000</v>
      </c>
      <c r="N61" s="1">
        <v>400000</v>
      </c>
      <c r="O61" s="1">
        <v>2.3233999999999999</v>
      </c>
      <c r="P61" s="1">
        <v>0</v>
      </c>
      <c r="Q61" s="1">
        <v>200000</v>
      </c>
      <c r="R61" s="1">
        <v>0</v>
      </c>
      <c r="S61" s="1">
        <v>2.3233999999999999</v>
      </c>
      <c r="T61" s="1">
        <v>0</v>
      </c>
      <c r="U61" s="1">
        <v>200000</v>
      </c>
      <c r="V61" s="1">
        <v>0</v>
      </c>
    </row>
    <row r="62" spans="1:22" x14ac:dyDescent="0.25">
      <c r="A62" s="5" t="s">
        <v>22</v>
      </c>
      <c r="B62" s="7" t="s">
        <v>23</v>
      </c>
      <c r="C62" s="1">
        <v>8608000</v>
      </c>
      <c r="D62" s="1">
        <v>0</v>
      </c>
      <c r="E62" s="1">
        <v>0</v>
      </c>
      <c r="F62" s="1">
        <v>8608000</v>
      </c>
      <c r="G62" s="1">
        <v>0</v>
      </c>
      <c r="H62" s="1">
        <v>8608000</v>
      </c>
      <c r="I62" s="1">
        <v>0</v>
      </c>
      <c r="J62" s="1">
        <v>600000</v>
      </c>
      <c r="K62" s="1">
        <v>8008000</v>
      </c>
      <c r="L62" s="1">
        <v>0</v>
      </c>
      <c r="M62" s="1">
        <v>200000</v>
      </c>
      <c r="N62" s="1">
        <v>400000</v>
      </c>
      <c r="O62" s="1">
        <v>2.3233999999999999</v>
      </c>
      <c r="P62" s="1">
        <v>0</v>
      </c>
      <c r="Q62" s="1">
        <v>200000</v>
      </c>
      <c r="R62" s="1">
        <v>0</v>
      </c>
      <c r="S62" s="1">
        <v>2.3233999999999999</v>
      </c>
      <c r="T62" s="1">
        <v>0</v>
      </c>
      <c r="U62" s="1">
        <v>200000</v>
      </c>
      <c r="V62" s="1">
        <v>0</v>
      </c>
    </row>
    <row r="63" spans="1:22" hidden="1" x14ac:dyDescent="0.25">
      <c r="A63" s="4" t="s">
        <v>73</v>
      </c>
      <c r="B63" s="6" t="s">
        <v>74</v>
      </c>
      <c r="C63" s="1">
        <v>3000000</v>
      </c>
      <c r="D63" s="1">
        <v>0</v>
      </c>
      <c r="E63" s="1">
        <v>0</v>
      </c>
      <c r="F63" s="1">
        <v>3000000</v>
      </c>
      <c r="G63" s="1">
        <v>0</v>
      </c>
      <c r="H63" s="1">
        <v>3000000</v>
      </c>
      <c r="I63" s="1">
        <v>0</v>
      </c>
      <c r="J63" s="1">
        <v>0</v>
      </c>
      <c r="K63" s="1">
        <v>3000000</v>
      </c>
      <c r="L63" s="1">
        <v>0</v>
      </c>
      <c r="M63" s="1">
        <v>0</v>
      </c>
      <c r="N63" s="1">
        <v>0</v>
      </c>
      <c r="O63" s="1">
        <v>0</v>
      </c>
      <c r="P63" s="1">
        <v>0</v>
      </c>
      <c r="Q63" s="1">
        <v>0</v>
      </c>
      <c r="R63" s="1">
        <v>0</v>
      </c>
      <c r="S63" s="1">
        <v>0</v>
      </c>
      <c r="T63" s="1">
        <v>0</v>
      </c>
      <c r="U63" s="1">
        <v>0</v>
      </c>
      <c r="V63" s="1">
        <v>0</v>
      </c>
    </row>
    <row r="64" spans="1:22" x14ac:dyDescent="0.25">
      <c r="A64" s="5" t="s">
        <v>22</v>
      </c>
      <c r="B64" s="7" t="s">
        <v>23</v>
      </c>
      <c r="C64" s="1">
        <v>3000000</v>
      </c>
      <c r="D64" s="1">
        <v>0</v>
      </c>
      <c r="E64" s="1">
        <v>0</v>
      </c>
      <c r="F64" s="1">
        <v>3000000</v>
      </c>
      <c r="G64" s="1">
        <v>0</v>
      </c>
      <c r="H64" s="1">
        <v>3000000</v>
      </c>
      <c r="I64" s="1">
        <v>0</v>
      </c>
      <c r="J64" s="1">
        <v>0</v>
      </c>
      <c r="K64" s="1">
        <v>3000000</v>
      </c>
      <c r="L64" s="1">
        <v>0</v>
      </c>
      <c r="M64" s="1">
        <v>0</v>
      </c>
      <c r="N64" s="1">
        <v>0</v>
      </c>
      <c r="O64" s="1">
        <v>0</v>
      </c>
      <c r="P64" s="1">
        <v>0</v>
      </c>
      <c r="Q64" s="1">
        <v>0</v>
      </c>
      <c r="R64" s="1">
        <v>0</v>
      </c>
      <c r="S64" s="1">
        <v>0</v>
      </c>
      <c r="T64" s="1">
        <v>0</v>
      </c>
      <c r="U64" s="1">
        <v>0</v>
      </c>
      <c r="V64" s="1">
        <v>0</v>
      </c>
    </row>
    <row r="65" spans="1:22" hidden="1" x14ac:dyDescent="0.25">
      <c r="A65" s="4" t="s">
        <v>75</v>
      </c>
      <c r="B65" s="6" t="s">
        <v>76</v>
      </c>
      <c r="C65" s="1">
        <v>205000</v>
      </c>
      <c r="D65" s="1">
        <v>0</v>
      </c>
      <c r="E65" s="1">
        <v>0</v>
      </c>
      <c r="F65" s="1">
        <v>205000</v>
      </c>
      <c r="G65" s="1">
        <v>0</v>
      </c>
      <c r="H65" s="1">
        <v>205000</v>
      </c>
      <c r="I65" s="1">
        <v>0</v>
      </c>
      <c r="J65" s="1">
        <v>200000</v>
      </c>
      <c r="K65" s="1">
        <v>5000</v>
      </c>
      <c r="L65" s="1">
        <v>0</v>
      </c>
      <c r="M65" s="1">
        <v>0</v>
      </c>
      <c r="N65" s="1">
        <v>200000</v>
      </c>
      <c r="O65" s="1">
        <v>0</v>
      </c>
      <c r="P65" s="1">
        <v>0</v>
      </c>
      <c r="Q65" s="1">
        <v>0</v>
      </c>
      <c r="R65" s="1">
        <v>0</v>
      </c>
      <c r="S65" s="1">
        <v>0</v>
      </c>
      <c r="T65" s="1">
        <v>0</v>
      </c>
      <c r="U65" s="1">
        <v>0</v>
      </c>
      <c r="V65" s="1">
        <v>0</v>
      </c>
    </row>
    <row r="66" spans="1:22" x14ac:dyDescent="0.25">
      <c r="A66" s="5" t="s">
        <v>22</v>
      </c>
      <c r="B66" s="7" t="s">
        <v>23</v>
      </c>
      <c r="C66" s="1">
        <v>205000</v>
      </c>
      <c r="D66" s="1">
        <v>0</v>
      </c>
      <c r="E66" s="1">
        <v>0</v>
      </c>
      <c r="F66" s="1">
        <v>205000</v>
      </c>
      <c r="G66" s="1">
        <v>0</v>
      </c>
      <c r="H66" s="1">
        <v>205000</v>
      </c>
      <c r="I66" s="1">
        <v>0</v>
      </c>
      <c r="J66" s="1">
        <v>200000</v>
      </c>
      <c r="K66" s="1">
        <v>5000</v>
      </c>
      <c r="L66" s="1">
        <v>0</v>
      </c>
      <c r="M66" s="1">
        <v>0</v>
      </c>
      <c r="N66" s="1">
        <v>200000</v>
      </c>
      <c r="O66" s="1">
        <v>0</v>
      </c>
      <c r="P66" s="1">
        <v>0</v>
      </c>
      <c r="Q66" s="1">
        <v>0</v>
      </c>
      <c r="R66" s="1">
        <v>0</v>
      </c>
      <c r="S66" s="1">
        <v>0</v>
      </c>
      <c r="T66" s="1">
        <v>0</v>
      </c>
      <c r="U66" s="1">
        <v>0</v>
      </c>
      <c r="V66" s="1">
        <v>0</v>
      </c>
    </row>
    <row r="67" spans="1:22" hidden="1" x14ac:dyDescent="0.25">
      <c r="A67" s="4" t="s">
        <v>77</v>
      </c>
      <c r="B67" s="6" t="s">
        <v>78</v>
      </c>
      <c r="C67" s="1">
        <v>8120000</v>
      </c>
      <c r="D67" s="1">
        <v>0</v>
      </c>
      <c r="E67" s="1">
        <v>0</v>
      </c>
      <c r="F67" s="1">
        <v>8120000</v>
      </c>
      <c r="G67" s="1">
        <v>0</v>
      </c>
      <c r="H67" s="1">
        <v>8120000</v>
      </c>
      <c r="I67" s="1">
        <v>0</v>
      </c>
      <c r="J67" s="1">
        <v>400000</v>
      </c>
      <c r="K67" s="1">
        <v>7720000</v>
      </c>
      <c r="L67" s="1">
        <v>0</v>
      </c>
      <c r="M67" s="1">
        <v>200000</v>
      </c>
      <c r="N67" s="1">
        <v>200000</v>
      </c>
      <c r="O67" s="1">
        <v>2.4630999999999998</v>
      </c>
      <c r="P67" s="1">
        <v>0</v>
      </c>
      <c r="Q67" s="1">
        <v>200000</v>
      </c>
      <c r="R67" s="1">
        <v>0</v>
      </c>
      <c r="S67" s="1">
        <v>2.4630999999999998</v>
      </c>
      <c r="T67" s="1">
        <v>0</v>
      </c>
      <c r="U67" s="1">
        <v>200000</v>
      </c>
      <c r="V67" s="1">
        <v>0</v>
      </c>
    </row>
    <row r="68" spans="1:22" x14ac:dyDescent="0.25">
      <c r="A68" s="5" t="s">
        <v>22</v>
      </c>
      <c r="B68" s="7" t="s">
        <v>23</v>
      </c>
      <c r="C68" s="1">
        <v>8120000</v>
      </c>
      <c r="D68" s="1">
        <v>0</v>
      </c>
      <c r="E68" s="1">
        <v>0</v>
      </c>
      <c r="F68" s="1">
        <v>8120000</v>
      </c>
      <c r="G68" s="1">
        <v>0</v>
      </c>
      <c r="H68" s="1">
        <v>8120000</v>
      </c>
      <c r="I68" s="1">
        <v>0</v>
      </c>
      <c r="J68" s="1">
        <v>400000</v>
      </c>
      <c r="K68" s="1">
        <v>7720000</v>
      </c>
      <c r="L68" s="1">
        <v>0</v>
      </c>
      <c r="M68" s="1">
        <v>200000</v>
      </c>
      <c r="N68" s="1">
        <v>200000</v>
      </c>
      <c r="O68" s="1">
        <v>2.4630999999999998</v>
      </c>
      <c r="P68" s="1">
        <v>0</v>
      </c>
      <c r="Q68" s="1">
        <v>200000</v>
      </c>
      <c r="R68" s="1">
        <v>0</v>
      </c>
      <c r="S68" s="1">
        <v>2.4630999999999998</v>
      </c>
      <c r="T68" s="1">
        <v>0</v>
      </c>
      <c r="U68" s="1">
        <v>200000</v>
      </c>
      <c r="V68" s="1">
        <v>0</v>
      </c>
    </row>
    <row r="69" spans="1:22" hidden="1" x14ac:dyDescent="0.25">
      <c r="A69" s="4" t="s">
        <v>79</v>
      </c>
      <c r="B69" s="6" t="s">
        <v>80</v>
      </c>
      <c r="C69" s="1">
        <v>1748000</v>
      </c>
      <c r="D69" s="1">
        <v>0</v>
      </c>
      <c r="E69" s="1">
        <v>0</v>
      </c>
      <c r="F69" s="1">
        <v>1748000</v>
      </c>
      <c r="G69" s="1">
        <v>0</v>
      </c>
      <c r="H69" s="1">
        <v>1748000</v>
      </c>
      <c r="I69" s="1">
        <v>0</v>
      </c>
      <c r="J69" s="1">
        <v>0</v>
      </c>
      <c r="K69" s="1">
        <v>1748000</v>
      </c>
      <c r="L69" s="1">
        <v>0</v>
      </c>
      <c r="M69" s="1">
        <v>0</v>
      </c>
      <c r="N69" s="1">
        <v>0</v>
      </c>
      <c r="O69" s="1">
        <v>0</v>
      </c>
      <c r="P69" s="1">
        <v>0</v>
      </c>
      <c r="Q69" s="1">
        <v>0</v>
      </c>
      <c r="R69" s="1">
        <v>0</v>
      </c>
      <c r="S69" s="1">
        <v>0</v>
      </c>
      <c r="T69" s="1">
        <v>0</v>
      </c>
      <c r="U69" s="1">
        <v>0</v>
      </c>
      <c r="V69" s="1">
        <v>0</v>
      </c>
    </row>
    <row r="70" spans="1:22" x14ac:dyDescent="0.25">
      <c r="A70" s="5" t="s">
        <v>22</v>
      </c>
      <c r="B70" s="7" t="s">
        <v>23</v>
      </c>
      <c r="C70" s="1">
        <v>1748000</v>
      </c>
      <c r="D70" s="1">
        <v>0</v>
      </c>
      <c r="E70" s="1">
        <v>0</v>
      </c>
      <c r="F70" s="1">
        <v>1748000</v>
      </c>
      <c r="G70" s="1">
        <v>0</v>
      </c>
      <c r="H70" s="1">
        <v>1748000</v>
      </c>
      <c r="I70" s="1">
        <v>0</v>
      </c>
      <c r="J70" s="1">
        <v>0</v>
      </c>
      <c r="K70" s="1">
        <v>1748000</v>
      </c>
      <c r="L70" s="1">
        <v>0</v>
      </c>
      <c r="M70" s="1">
        <v>0</v>
      </c>
      <c r="N70" s="1">
        <v>0</v>
      </c>
      <c r="O70" s="1">
        <v>0</v>
      </c>
      <c r="P70" s="1">
        <v>0</v>
      </c>
      <c r="Q70" s="1">
        <v>0</v>
      </c>
      <c r="R70" s="1">
        <v>0</v>
      </c>
      <c r="S70" s="1">
        <v>0</v>
      </c>
      <c r="T70" s="1">
        <v>0</v>
      </c>
      <c r="U70" s="1">
        <v>0</v>
      </c>
      <c r="V70" s="1">
        <v>0</v>
      </c>
    </row>
    <row r="71" spans="1:22" hidden="1" x14ac:dyDescent="0.25">
      <c r="A71" s="4" t="s">
        <v>81</v>
      </c>
      <c r="B71" s="6" t="s">
        <v>82</v>
      </c>
      <c r="C71" s="1">
        <v>547000</v>
      </c>
      <c r="D71" s="1">
        <v>0</v>
      </c>
      <c r="E71" s="1">
        <v>0</v>
      </c>
      <c r="F71" s="1">
        <v>547000</v>
      </c>
      <c r="G71" s="1">
        <v>0</v>
      </c>
      <c r="H71" s="1">
        <v>547000</v>
      </c>
      <c r="I71" s="1">
        <v>0</v>
      </c>
      <c r="J71" s="1">
        <v>0</v>
      </c>
      <c r="K71" s="1">
        <v>547000</v>
      </c>
      <c r="L71" s="1">
        <v>0</v>
      </c>
      <c r="M71" s="1">
        <v>0</v>
      </c>
      <c r="N71" s="1">
        <v>0</v>
      </c>
      <c r="O71" s="1">
        <v>0</v>
      </c>
      <c r="P71" s="1">
        <v>0</v>
      </c>
      <c r="Q71" s="1">
        <v>0</v>
      </c>
      <c r="R71" s="1">
        <v>0</v>
      </c>
      <c r="S71" s="1">
        <v>0</v>
      </c>
      <c r="T71" s="1">
        <v>0</v>
      </c>
      <c r="U71" s="1">
        <v>0</v>
      </c>
      <c r="V71" s="1">
        <v>0</v>
      </c>
    </row>
    <row r="72" spans="1:22" x14ac:dyDescent="0.25">
      <c r="A72" s="5" t="s">
        <v>22</v>
      </c>
      <c r="B72" s="7" t="s">
        <v>23</v>
      </c>
      <c r="C72" s="1">
        <v>547000</v>
      </c>
      <c r="D72" s="1">
        <v>0</v>
      </c>
      <c r="E72" s="1">
        <v>0</v>
      </c>
      <c r="F72" s="1">
        <v>547000</v>
      </c>
      <c r="G72" s="1">
        <v>0</v>
      </c>
      <c r="H72" s="1">
        <v>547000</v>
      </c>
      <c r="I72" s="1">
        <v>0</v>
      </c>
      <c r="J72" s="1">
        <v>0</v>
      </c>
      <c r="K72" s="1">
        <v>547000</v>
      </c>
      <c r="L72" s="1">
        <v>0</v>
      </c>
      <c r="M72" s="1">
        <v>0</v>
      </c>
      <c r="N72" s="1">
        <v>0</v>
      </c>
      <c r="O72" s="1">
        <v>0</v>
      </c>
      <c r="P72" s="1">
        <v>0</v>
      </c>
      <c r="Q72" s="1">
        <v>0</v>
      </c>
      <c r="R72" s="1">
        <v>0</v>
      </c>
      <c r="S72" s="1">
        <v>0</v>
      </c>
      <c r="T72" s="1">
        <v>0</v>
      </c>
      <c r="U72" s="1">
        <v>0</v>
      </c>
      <c r="V72" s="1">
        <v>0</v>
      </c>
    </row>
    <row r="73" spans="1:22" hidden="1" x14ac:dyDescent="0.25">
      <c r="A73" s="4" t="s">
        <v>83</v>
      </c>
      <c r="B73" s="6" t="s">
        <v>84</v>
      </c>
      <c r="C73" s="1">
        <v>8879000</v>
      </c>
      <c r="D73" s="1">
        <v>0</v>
      </c>
      <c r="E73" s="1">
        <v>0</v>
      </c>
      <c r="F73" s="1">
        <v>8879000</v>
      </c>
      <c r="G73" s="1">
        <v>0</v>
      </c>
      <c r="H73" s="1">
        <v>8879000</v>
      </c>
      <c r="I73" s="1">
        <v>0</v>
      </c>
      <c r="J73" s="1">
        <v>700000</v>
      </c>
      <c r="K73" s="1">
        <v>8179000</v>
      </c>
      <c r="L73" s="1">
        <v>0</v>
      </c>
      <c r="M73" s="1">
        <v>200000</v>
      </c>
      <c r="N73" s="1">
        <v>500000</v>
      </c>
      <c r="O73" s="1">
        <v>2.2524999999999999</v>
      </c>
      <c r="P73" s="1">
        <v>0</v>
      </c>
      <c r="Q73" s="1">
        <v>200000</v>
      </c>
      <c r="R73" s="1">
        <v>0</v>
      </c>
      <c r="S73" s="1">
        <v>2.2524999999999999</v>
      </c>
      <c r="T73" s="1">
        <v>0</v>
      </c>
      <c r="U73" s="1">
        <v>200000</v>
      </c>
      <c r="V73" s="1">
        <v>0</v>
      </c>
    </row>
    <row r="74" spans="1:22" x14ac:dyDescent="0.25">
      <c r="A74" s="5" t="s">
        <v>22</v>
      </c>
      <c r="B74" s="7" t="s">
        <v>23</v>
      </c>
      <c r="C74" s="1">
        <v>8879000</v>
      </c>
      <c r="D74" s="1">
        <v>0</v>
      </c>
      <c r="E74" s="1">
        <v>0</v>
      </c>
      <c r="F74" s="1">
        <v>8879000</v>
      </c>
      <c r="G74" s="1">
        <v>0</v>
      </c>
      <c r="H74" s="1">
        <v>8879000</v>
      </c>
      <c r="I74" s="1">
        <v>0</v>
      </c>
      <c r="J74" s="1">
        <v>700000</v>
      </c>
      <c r="K74" s="1">
        <v>8179000</v>
      </c>
      <c r="L74" s="1">
        <v>0</v>
      </c>
      <c r="M74" s="1">
        <v>200000</v>
      </c>
      <c r="N74" s="1">
        <v>500000</v>
      </c>
      <c r="O74" s="1">
        <v>2.2524999999999999</v>
      </c>
      <c r="P74" s="1">
        <v>0</v>
      </c>
      <c r="Q74" s="1">
        <v>200000</v>
      </c>
      <c r="R74" s="1">
        <v>0</v>
      </c>
      <c r="S74" s="1">
        <v>2.2524999999999999</v>
      </c>
      <c r="T74" s="1">
        <v>0</v>
      </c>
      <c r="U74" s="1">
        <v>200000</v>
      </c>
      <c r="V74" s="1">
        <v>0</v>
      </c>
    </row>
    <row r="75" spans="1:22" hidden="1" x14ac:dyDescent="0.25">
      <c r="A75" s="4" t="s">
        <v>85</v>
      </c>
      <c r="B75" s="6" t="s">
        <v>86</v>
      </c>
      <c r="C75" s="1">
        <v>13574000</v>
      </c>
      <c r="D75" s="1">
        <v>0</v>
      </c>
      <c r="E75" s="1">
        <v>0</v>
      </c>
      <c r="F75" s="1">
        <v>13574000</v>
      </c>
      <c r="G75" s="1">
        <v>0</v>
      </c>
      <c r="H75" s="1">
        <v>13574000</v>
      </c>
      <c r="I75" s="1">
        <v>0</v>
      </c>
      <c r="J75" s="1">
        <v>0</v>
      </c>
      <c r="K75" s="1">
        <v>13574000</v>
      </c>
      <c r="L75" s="1">
        <v>0</v>
      </c>
      <c r="M75" s="1">
        <v>0</v>
      </c>
      <c r="N75" s="1">
        <v>0</v>
      </c>
      <c r="O75" s="1">
        <v>0</v>
      </c>
      <c r="P75" s="1">
        <v>0</v>
      </c>
      <c r="Q75" s="1">
        <v>0</v>
      </c>
      <c r="R75" s="1">
        <v>0</v>
      </c>
      <c r="S75" s="1">
        <v>0</v>
      </c>
      <c r="T75" s="1">
        <v>0</v>
      </c>
      <c r="U75" s="1">
        <v>0</v>
      </c>
      <c r="V75" s="1">
        <v>0</v>
      </c>
    </row>
    <row r="76" spans="1:22" x14ac:dyDescent="0.25">
      <c r="A76" s="5" t="s">
        <v>22</v>
      </c>
      <c r="B76" s="7" t="s">
        <v>23</v>
      </c>
      <c r="C76" s="1">
        <v>13574000</v>
      </c>
      <c r="D76" s="1">
        <v>0</v>
      </c>
      <c r="E76" s="1">
        <v>0</v>
      </c>
      <c r="F76" s="1">
        <v>13574000</v>
      </c>
      <c r="G76" s="1">
        <v>0</v>
      </c>
      <c r="H76" s="1">
        <v>13574000</v>
      </c>
      <c r="I76" s="1">
        <v>0</v>
      </c>
      <c r="J76" s="1">
        <v>0</v>
      </c>
      <c r="K76" s="1">
        <v>13574000</v>
      </c>
      <c r="L76" s="1">
        <v>0</v>
      </c>
      <c r="M76" s="1">
        <v>0</v>
      </c>
      <c r="N76" s="1">
        <v>0</v>
      </c>
      <c r="O76" s="1">
        <v>0</v>
      </c>
      <c r="P76" s="1">
        <v>0</v>
      </c>
      <c r="Q76" s="1">
        <v>0</v>
      </c>
      <c r="R76" s="1">
        <v>0</v>
      </c>
      <c r="S76" s="1">
        <v>0</v>
      </c>
      <c r="T76" s="1">
        <v>0</v>
      </c>
      <c r="U76" s="1">
        <v>0</v>
      </c>
      <c r="V76" s="1">
        <v>0</v>
      </c>
    </row>
    <row r="77" spans="1:22" hidden="1" x14ac:dyDescent="0.25">
      <c r="A77" s="4" t="s">
        <v>87</v>
      </c>
      <c r="B77" s="6" t="s">
        <v>88</v>
      </c>
      <c r="C77" s="1">
        <v>2870000</v>
      </c>
      <c r="D77" s="1">
        <v>0</v>
      </c>
      <c r="E77" s="1">
        <v>0</v>
      </c>
      <c r="F77" s="1">
        <v>2870000</v>
      </c>
      <c r="G77" s="1">
        <v>0</v>
      </c>
      <c r="H77" s="1">
        <v>2870000</v>
      </c>
      <c r="I77" s="1">
        <v>0</v>
      </c>
      <c r="J77" s="1">
        <v>0</v>
      </c>
      <c r="K77" s="1">
        <v>2870000</v>
      </c>
      <c r="L77" s="1">
        <v>0</v>
      </c>
      <c r="M77" s="1">
        <v>0</v>
      </c>
      <c r="N77" s="1">
        <v>0</v>
      </c>
      <c r="O77" s="1">
        <v>0</v>
      </c>
      <c r="P77" s="1">
        <v>0</v>
      </c>
      <c r="Q77" s="1">
        <v>0</v>
      </c>
      <c r="R77" s="1">
        <v>0</v>
      </c>
      <c r="S77" s="1">
        <v>0</v>
      </c>
      <c r="T77" s="1">
        <v>0</v>
      </c>
      <c r="U77" s="1">
        <v>0</v>
      </c>
      <c r="V77" s="1">
        <v>0</v>
      </c>
    </row>
    <row r="78" spans="1:22" x14ac:dyDescent="0.25">
      <c r="A78" s="5" t="s">
        <v>22</v>
      </c>
      <c r="B78" s="7" t="s">
        <v>23</v>
      </c>
      <c r="C78" s="1">
        <v>2870000</v>
      </c>
      <c r="D78" s="1">
        <v>0</v>
      </c>
      <c r="E78" s="1">
        <v>0</v>
      </c>
      <c r="F78" s="1">
        <v>2870000</v>
      </c>
      <c r="G78" s="1">
        <v>0</v>
      </c>
      <c r="H78" s="1">
        <v>2870000</v>
      </c>
      <c r="I78" s="1">
        <v>0</v>
      </c>
      <c r="J78" s="1">
        <v>0</v>
      </c>
      <c r="K78" s="1">
        <v>2870000</v>
      </c>
      <c r="L78" s="1">
        <v>0</v>
      </c>
      <c r="M78" s="1">
        <v>0</v>
      </c>
      <c r="N78" s="1">
        <v>0</v>
      </c>
      <c r="O78" s="1">
        <v>0</v>
      </c>
      <c r="P78" s="1">
        <v>0</v>
      </c>
      <c r="Q78" s="1">
        <v>0</v>
      </c>
      <c r="R78" s="1">
        <v>0</v>
      </c>
      <c r="S78" s="1">
        <v>0</v>
      </c>
      <c r="T78" s="1">
        <v>0</v>
      </c>
      <c r="U78" s="1">
        <v>0</v>
      </c>
      <c r="V78" s="1">
        <v>0</v>
      </c>
    </row>
    <row r="79" spans="1:22" hidden="1" x14ac:dyDescent="0.25">
      <c r="A79" s="4" t="s">
        <v>89</v>
      </c>
      <c r="B79" s="6" t="s">
        <v>90</v>
      </c>
      <c r="C79" s="1">
        <v>4286000</v>
      </c>
      <c r="D79" s="1">
        <v>0</v>
      </c>
      <c r="E79" s="1">
        <v>0</v>
      </c>
      <c r="F79" s="1">
        <v>4286000</v>
      </c>
      <c r="G79" s="1">
        <v>0</v>
      </c>
      <c r="H79" s="1">
        <v>4286000</v>
      </c>
      <c r="I79" s="1">
        <v>0</v>
      </c>
      <c r="J79" s="1">
        <v>200000</v>
      </c>
      <c r="K79" s="1">
        <v>4086000</v>
      </c>
      <c r="L79" s="1">
        <v>0</v>
      </c>
      <c r="M79" s="1">
        <v>0</v>
      </c>
      <c r="N79" s="1">
        <v>200000</v>
      </c>
      <c r="O79" s="1">
        <v>0</v>
      </c>
      <c r="P79" s="1">
        <v>0</v>
      </c>
      <c r="Q79" s="1">
        <v>0</v>
      </c>
      <c r="R79" s="1">
        <v>0</v>
      </c>
      <c r="S79" s="1">
        <v>0</v>
      </c>
      <c r="T79" s="1">
        <v>0</v>
      </c>
      <c r="U79" s="1">
        <v>0</v>
      </c>
      <c r="V79" s="1">
        <v>0</v>
      </c>
    </row>
    <row r="80" spans="1:22" x14ac:dyDescent="0.25">
      <c r="A80" s="5" t="s">
        <v>22</v>
      </c>
      <c r="B80" s="7" t="s">
        <v>23</v>
      </c>
      <c r="C80" s="1">
        <v>4286000</v>
      </c>
      <c r="D80" s="1">
        <v>0</v>
      </c>
      <c r="E80" s="1">
        <v>0</v>
      </c>
      <c r="F80" s="1">
        <v>4286000</v>
      </c>
      <c r="G80" s="1">
        <v>0</v>
      </c>
      <c r="H80" s="1">
        <v>4286000</v>
      </c>
      <c r="I80" s="1">
        <v>0</v>
      </c>
      <c r="J80" s="1">
        <v>200000</v>
      </c>
      <c r="K80" s="1">
        <v>4086000</v>
      </c>
      <c r="L80" s="1">
        <v>0</v>
      </c>
      <c r="M80" s="1">
        <v>0</v>
      </c>
      <c r="N80" s="1">
        <v>200000</v>
      </c>
      <c r="O80" s="1">
        <v>0</v>
      </c>
      <c r="P80" s="1">
        <v>0</v>
      </c>
      <c r="Q80" s="1">
        <v>0</v>
      </c>
      <c r="R80" s="1">
        <v>0</v>
      </c>
      <c r="S80" s="1">
        <v>0</v>
      </c>
      <c r="T80" s="1">
        <v>0</v>
      </c>
      <c r="U80" s="1">
        <v>0</v>
      </c>
      <c r="V80" s="1">
        <v>0</v>
      </c>
    </row>
    <row r="81" spans="1:22" hidden="1" x14ac:dyDescent="0.25">
      <c r="A81" s="4" t="s">
        <v>91</v>
      </c>
      <c r="B81" s="6" t="s">
        <v>92</v>
      </c>
      <c r="C81" s="1">
        <v>1536000</v>
      </c>
      <c r="D81" s="1">
        <v>0</v>
      </c>
      <c r="E81" s="1">
        <v>0</v>
      </c>
      <c r="F81" s="1">
        <v>1536000</v>
      </c>
      <c r="G81" s="1">
        <v>0</v>
      </c>
      <c r="H81" s="1">
        <v>1536000</v>
      </c>
      <c r="I81" s="1">
        <v>0</v>
      </c>
      <c r="J81" s="1">
        <v>600000</v>
      </c>
      <c r="K81" s="1">
        <v>936000</v>
      </c>
      <c r="L81" s="1">
        <v>0</v>
      </c>
      <c r="M81" s="1">
        <v>400000</v>
      </c>
      <c r="N81" s="1">
        <v>200000</v>
      </c>
      <c r="O81" s="1">
        <v>26.041699999999999</v>
      </c>
      <c r="P81" s="1">
        <v>0</v>
      </c>
      <c r="Q81" s="1">
        <v>400000</v>
      </c>
      <c r="R81" s="1">
        <v>0</v>
      </c>
      <c r="S81" s="1">
        <v>26.041699999999999</v>
      </c>
      <c r="T81" s="1">
        <v>0</v>
      </c>
      <c r="U81" s="1">
        <v>400000</v>
      </c>
      <c r="V81" s="1">
        <v>0</v>
      </c>
    </row>
    <row r="82" spans="1:22" x14ac:dyDescent="0.25">
      <c r="A82" s="5" t="s">
        <v>22</v>
      </c>
      <c r="B82" s="7" t="s">
        <v>23</v>
      </c>
      <c r="C82" s="1">
        <v>1536000</v>
      </c>
      <c r="D82" s="1">
        <v>0</v>
      </c>
      <c r="E82" s="1">
        <v>0</v>
      </c>
      <c r="F82" s="1">
        <v>1536000</v>
      </c>
      <c r="G82" s="1">
        <v>0</v>
      </c>
      <c r="H82" s="1">
        <v>1536000</v>
      </c>
      <c r="I82" s="1">
        <v>0</v>
      </c>
      <c r="J82" s="1">
        <v>600000</v>
      </c>
      <c r="K82" s="1">
        <v>936000</v>
      </c>
      <c r="L82" s="1">
        <v>0</v>
      </c>
      <c r="M82" s="1">
        <v>400000</v>
      </c>
      <c r="N82" s="1">
        <v>200000</v>
      </c>
      <c r="O82" s="1">
        <v>26.041699999999999</v>
      </c>
      <c r="P82" s="1">
        <v>0</v>
      </c>
      <c r="Q82" s="1">
        <v>400000</v>
      </c>
      <c r="R82" s="1">
        <v>0</v>
      </c>
      <c r="S82" s="1">
        <v>26.041699999999999</v>
      </c>
      <c r="T82" s="1">
        <v>0</v>
      </c>
      <c r="U82" s="1">
        <v>400000</v>
      </c>
      <c r="V82" s="1">
        <v>0</v>
      </c>
    </row>
    <row r="83" spans="1:22" hidden="1" x14ac:dyDescent="0.25">
      <c r="A83" s="4" t="s">
        <v>93</v>
      </c>
      <c r="B83" s="6" t="s">
        <v>94</v>
      </c>
      <c r="C83" s="1">
        <v>71680000</v>
      </c>
      <c r="D83" s="1">
        <v>0</v>
      </c>
      <c r="E83" s="1">
        <v>0</v>
      </c>
      <c r="F83" s="1">
        <v>71680000</v>
      </c>
      <c r="G83" s="1">
        <v>0</v>
      </c>
      <c r="H83" s="1">
        <v>71680000</v>
      </c>
      <c r="I83" s="1">
        <v>0</v>
      </c>
      <c r="J83" s="1">
        <v>0</v>
      </c>
      <c r="K83" s="1">
        <v>71680000</v>
      </c>
      <c r="L83" s="1">
        <v>0</v>
      </c>
      <c r="M83" s="1">
        <v>0</v>
      </c>
      <c r="N83" s="1">
        <v>0</v>
      </c>
      <c r="O83" s="1">
        <v>0</v>
      </c>
      <c r="P83" s="1">
        <v>0</v>
      </c>
      <c r="Q83" s="1">
        <v>0</v>
      </c>
      <c r="R83" s="1">
        <v>0</v>
      </c>
      <c r="S83" s="1">
        <v>0</v>
      </c>
      <c r="T83" s="1">
        <v>0</v>
      </c>
      <c r="U83" s="1">
        <v>0</v>
      </c>
      <c r="V83" s="1">
        <v>0</v>
      </c>
    </row>
    <row r="84" spans="1:22" x14ac:dyDescent="0.25">
      <c r="A84" s="5" t="s">
        <v>22</v>
      </c>
      <c r="B84" s="7" t="s">
        <v>23</v>
      </c>
      <c r="C84" s="1">
        <v>71680000</v>
      </c>
      <c r="D84" s="1">
        <v>0</v>
      </c>
      <c r="E84" s="1">
        <v>0</v>
      </c>
      <c r="F84" s="1">
        <v>71680000</v>
      </c>
      <c r="G84" s="1">
        <v>0</v>
      </c>
      <c r="H84" s="1">
        <v>71680000</v>
      </c>
      <c r="I84" s="1">
        <v>0</v>
      </c>
      <c r="J84" s="1">
        <v>0</v>
      </c>
      <c r="K84" s="1">
        <v>71680000</v>
      </c>
      <c r="L84" s="1">
        <v>0</v>
      </c>
      <c r="M84" s="1">
        <v>0</v>
      </c>
      <c r="N84" s="1">
        <v>0</v>
      </c>
      <c r="O84" s="1">
        <v>0</v>
      </c>
      <c r="P84" s="1">
        <v>0</v>
      </c>
      <c r="Q84" s="1">
        <v>0</v>
      </c>
      <c r="R84" s="1">
        <v>0</v>
      </c>
      <c r="S84" s="1">
        <v>0</v>
      </c>
      <c r="T84" s="1">
        <v>0</v>
      </c>
      <c r="U84" s="1">
        <v>0</v>
      </c>
      <c r="V84" s="1">
        <v>0</v>
      </c>
    </row>
    <row r="85" spans="1:22" hidden="1" x14ac:dyDescent="0.25">
      <c r="A85" s="4" t="s">
        <v>95</v>
      </c>
      <c r="B85" s="6" t="s">
        <v>96</v>
      </c>
      <c r="C85" s="1">
        <v>8192000</v>
      </c>
      <c r="D85" s="1">
        <v>0</v>
      </c>
      <c r="E85" s="1">
        <v>0</v>
      </c>
      <c r="F85" s="1">
        <v>8192000</v>
      </c>
      <c r="G85" s="1">
        <v>0</v>
      </c>
      <c r="H85" s="1">
        <v>8192000</v>
      </c>
      <c r="I85" s="1">
        <v>0</v>
      </c>
      <c r="J85" s="1">
        <v>0</v>
      </c>
      <c r="K85" s="1">
        <v>8192000</v>
      </c>
      <c r="L85" s="1">
        <v>0</v>
      </c>
      <c r="M85" s="1">
        <v>0</v>
      </c>
      <c r="N85" s="1">
        <v>0</v>
      </c>
      <c r="O85" s="1">
        <v>0</v>
      </c>
      <c r="P85" s="1">
        <v>0</v>
      </c>
      <c r="Q85" s="1">
        <v>0</v>
      </c>
      <c r="R85" s="1">
        <v>0</v>
      </c>
      <c r="S85" s="1">
        <v>0</v>
      </c>
      <c r="T85" s="1">
        <v>0</v>
      </c>
      <c r="U85" s="1">
        <v>0</v>
      </c>
      <c r="V85" s="1">
        <v>0</v>
      </c>
    </row>
    <row r="86" spans="1:22" x14ac:dyDescent="0.25">
      <c r="A86" s="5" t="s">
        <v>22</v>
      </c>
      <c r="B86" s="7" t="s">
        <v>23</v>
      </c>
      <c r="C86" s="1">
        <v>8192000</v>
      </c>
      <c r="D86" s="1">
        <v>0</v>
      </c>
      <c r="E86" s="1">
        <v>0</v>
      </c>
      <c r="F86" s="1">
        <v>8192000</v>
      </c>
      <c r="G86" s="1">
        <v>0</v>
      </c>
      <c r="H86" s="1">
        <v>8192000</v>
      </c>
      <c r="I86" s="1">
        <v>0</v>
      </c>
      <c r="J86" s="1">
        <v>0</v>
      </c>
      <c r="K86" s="1">
        <v>8192000</v>
      </c>
      <c r="L86" s="1">
        <v>0</v>
      </c>
      <c r="M86" s="1">
        <v>0</v>
      </c>
      <c r="N86" s="1">
        <v>0</v>
      </c>
      <c r="O86" s="1">
        <v>0</v>
      </c>
      <c r="P86" s="1">
        <v>0</v>
      </c>
      <c r="Q86" s="1">
        <v>0</v>
      </c>
      <c r="R86" s="1">
        <v>0</v>
      </c>
      <c r="S86" s="1">
        <v>0</v>
      </c>
      <c r="T86" s="1">
        <v>0</v>
      </c>
      <c r="U86" s="1">
        <v>0</v>
      </c>
      <c r="V86" s="1">
        <v>0</v>
      </c>
    </row>
    <row r="87" spans="1:22" hidden="1" x14ac:dyDescent="0.25">
      <c r="A87" s="4" t="s">
        <v>97</v>
      </c>
      <c r="B87" s="6" t="s">
        <v>98</v>
      </c>
      <c r="C87" s="1">
        <v>192737000</v>
      </c>
      <c r="D87" s="1">
        <v>0</v>
      </c>
      <c r="E87" s="1">
        <v>-26000000</v>
      </c>
      <c r="F87" s="1">
        <v>166737000</v>
      </c>
      <c r="G87" s="1">
        <v>0</v>
      </c>
      <c r="H87" s="1">
        <v>166737000</v>
      </c>
      <c r="I87" s="1">
        <v>0</v>
      </c>
      <c r="J87" s="1">
        <v>31959536</v>
      </c>
      <c r="K87" s="1">
        <v>134777464</v>
      </c>
      <c r="L87" s="1">
        <v>31959536</v>
      </c>
      <c r="M87" s="1">
        <v>31959536</v>
      </c>
      <c r="N87" s="1">
        <v>0</v>
      </c>
      <c r="O87" s="1">
        <v>19.1676</v>
      </c>
      <c r="P87" s="1">
        <v>0</v>
      </c>
      <c r="Q87" s="1">
        <v>0</v>
      </c>
      <c r="R87" s="1">
        <v>31959536</v>
      </c>
      <c r="S87" s="1">
        <v>0</v>
      </c>
      <c r="T87" s="1">
        <v>0</v>
      </c>
      <c r="U87" s="1">
        <v>0</v>
      </c>
      <c r="V87" s="1">
        <v>0</v>
      </c>
    </row>
    <row r="88" spans="1:22" x14ac:dyDescent="0.25">
      <c r="A88" s="5" t="s">
        <v>22</v>
      </c>
      <c r="B88" s="7" t="s">
        <v>23</v>
      </c>
      <c r="C88" s="1">
        <v>192737000</v>
      </c>
      <c r="D88" s="1">
        <v>0</v>
      </c>
      <c r="E88" s="1">
        <v>-26000000</v>
      </c>
      <c r="F88" s="1">
        <v>166737000</v>
      </c>
      <c r="G88" s="1">
        <v>0</v>
      </c>
      <c r="H88" s="1">
        <v>166737000</v>
      </c>
      <c r="I88" s="1">
        <v>0</v>
      </c>
      <c r="J88" s="1">
        <v>31959536</v>
      </c>
      <c r="K88" s="1">
        <v>134777464</v>
      </c>
      <c r="L88" s="1">
        <v>31959536</v>
      </c>
      <c r="M88" s="1">
        <v>31959536</v>
      </c>
      <c r="N88" s="1">
        <v>0</v>
      </c>
      <c r="O88" s="1">
        <v>19.1676</v>
      </c>
      <c r="P88" s="1">
        <v>0</v>
      </c>
      <c r="Q88" s="1">
        <v>0</v>
      </c>
      <c r="R88" s="1">
        <v>31959536</v>
      </c>
      <c r="S88" s="1">
        <v>0</v>
      </c>
      <c r="T88" s="1">
        <v>0</v>
      </c>
      <c r="U88" s="1">
        <v>0</v>
      </c>
      <c r="V88" s="1">
        <v>0</v>
      </c>
    </row>
    <row r="89" spans="1:22" hidden="1" x14ac:dyDescent="0.25">
      <c r="A89" s="4" t="s">
        <v>99</v>
      </c>
      <c r="B89" s="7" t="s">
        <v>100</v>
      </c>
      <c r="C89" s="1">
        <v>0</v>
      </c>
      <c r="D89" s="1">
        <v>0</v>
      </c>
      <c r="E89" s="1">
        <v>26000000</v>
      </c>
      <c r="F89" s="1">
        <v>26000000</v>
      </c>
      <c r="G89" s="1">
        <v>0</v>
      </c>
      <c r="H89" s="1">
        <v>26000000</v>
      </c>
      <c r="I89" s="1">
        <v>0</v>
      </c>
      <c r="J89" s="1">
        <v>0</v>
      </c>
      <c r="K89" s="1">
        <v>26000000</v>
      </c>
      <c r="L89" s="1">
        <v>0</v>
      </c>
      <c r="M89" s="1">
        <v>0</v>
      </c>
      <c r="N89" s="1">
        <v>0</v>
      </c>
      <c r="O89" s="1">
        <v>0</v>
      </c>
      <c r="P89" s="1">
        <v>0</v>
      </c>
      <c r="Q89" s="1">
        <v>0</v>
      </c>
      <c r="R89" s="1">
        <v>0</v>
      </c>
      <c r="S89" s="1">
        <v>0</v>
      </c>
      <c r="T89" s="1">
        <v>0</v>
      </c>
      <c r="U89" s="1">
        <v>0</v>
      </c>
      <c r="V89" s="1">
        <v>0</v>
      </c>
    </row>
    <row r="90" spans="1:22" x14ac:dyDescent="0.25">
      <c r="A90" s="5" t="s">
        <v>22</v>
      </c>
      <c r="B90" s="7" t="s">
        <v>23</v>
      </c>
      <c r="C90" s="1">
        <v>0</v>
      </c>
      <c r="D90" s="1">
        <v>0</v>
      </c>
      <c r="E90" s="1">
        <v>26000000</v>
      </c>
      <c r="F90" s="1">
        <v>26000000</v>
      </c>
      <c r="G90" s="1">
        <v>0</v>
      </c>
      <c r="H90" s="1">
        <v>26000000</v>
      </c>
      <c r="I90" s="1">
        <v>0</v>
      </c>
      <c r="J90" s="1">
        <v>0</v>
      </c>
      <c r="K90" s="1">
        <v>26000000</v>
      </c>
      <c r="L90" s="1">
        <v>0</v>
      </c>
      <c r="M90" s="1">
        <v>0</v>
      </c>
      <c r="N90" s="1">
        <v>0</v>
      </c>
      <c r="O90" s="1">
        <v>0</v>
      </c>
      <c r="P90" s="1">
        <v>0</v>
      </c>
      <c r="Q90" s="1">
        <v>0</v>
      </c>
      <c r="R90" s="1">
        <v>0</v>
      </c>
      <c r="S90" s="1">
        <v>0</v>
      </c>
      <c r="T90" s="1">
        <v>0</v>
      </c>
      <c r="U90" s="1">
        <v>0</v>
      </c>
      <c r="V90" s="1">
        <v>0</v>
      </c>
    </row>
    <row r="91" spans="1:22" hidden="1" x14ac:dyDescent="0.25">
      <c r="A91" s="4" t="s">
        <v>101</v>
      </c>
      <c r="B91" s="6" t="s">
        <v>102</v>
      </c>
      <c r="C91" s="1">
        <v>65536000</v>
      </c>
      <c r="D91" s="1">
        <v>0</v>
      </c>
      <c r="E91" s="1">
        <v>0</v>
      </c>
      <c r="F91" s="1">
        <v>65536000</v>
      </c>
      <c r="G91" s="1">
        <v>0</v>
      </c>
      <c r="H91" s="1">
        <v>65536000</v>
      </c>
      <c r="I91" s="1">
        <v>0</v>
      </c>
      <c r="J91" s="1">
        <v>0</v>
      </c>
      <c r="K91" s="1">
        <v>65536000</v>
      </c>
      <c r="L91" s="1">
        <v>0</v>
      </c>
      <c r="M91" s="1">
        <v>0</v>
      </c>
      <c r="N91" s="1">
        <v>0</v>
      </c>
      <c r="O91" s="1">
        <v>0</v>
      </c>
      <c r="P91" s="1">
        <v>0</v>
      </c>
      <c r="Q91" s="1">
        <v>0</v>
      </c>
      <c r="R91" s="1">
        <v>0</v>
      </c>
      <c r="S91" s="1">
        <v>0</v>
      </c>
      <c r="T91" s="1">
        <v>0</v>
      </c>
      <c r="U91" s="1">
        <v>0</v>
      </c>
      <c r="V91" s="1">
        <v>0</v>
      </c>
    </row>
    <row r="92" spans="1:22" x14ac:dyDescent="0.25">
      <c r="A92" s="5" t="s">
        <v>22</v>
      </c>
      <c r="B92" s="7" t="s">
        <v>23</v>
      </c>
      <c r="C92" s="1">
        <v>65536000</v>
      </c>
      <c r="D92" s="1">
        <v>0</v>
      </c>
      <c r="E92" s="1">
        <v>0</v>
      </c>
      <c r="F92" s="1">
        <v>65536000</v>
      </c>
      <c r="G92" s="1">
        <v>0</v>
      </c>
      <c r="H92" s="1">
        <v>65536000</v>
      </c>
      <c r="I92" s="1">
        <v>0</v>
      </c>
      <c r="J92" s="1">
        <v>0</v>
      </c>
      <c r="K92" s="1">
        <v>65536000</v>
      </c>
      <c r="L92" s="1">
        <v>0</v>
      </c>
      <c r="M92" s="1">
        <v>0</v>
      </c>
      <c r="N92" s="1">
        <v>0</v>
      </c>
      <c r="O92" s="1">
        <v>0</v>
      </c>
      <c r="P92" s="1">
        <v>0</v>
      </c>
      <c r="Q92" s="1">
        <v>0</v>
      </c>
      <c r="R92" s="1">
        <v>0</v>
      </c>
      <c r="S92" s="1">
        <v>0</v>
      </c>
      <c r="T92" s="1">
        <v>0</v>
      </c>
      <c r="U92" s="1">
        <v>0</v>
      </c>
      <c r="V92" s="1">
        <v>0</v>
      </c>
    </row>
    <row r="93" spans="1:22" hidden="1" x14ac:dyDescent="0.25">
      <c r="A93" s="4" t="s">
        <v>103</v>
      </c>
      <c r="B93" s="6" t="s">
        <v>104</v>
      </c>
      <c r="C93" s="1">
        <v>1475000</v>
      </c>
      <c r="D93" s="1">
        <v>0</v>
      </c>
      <c r="E93" s="1">
        <v>0</v>
      </c>
      <c r="F93" s="1">
        <v>1475000</v>
      </c>
      <c r="G93" s="1">
        <v>0</v>
      </c>
      <c r="H93" s="1">
        <v>1475000</v>
      </c>
      <c r="I93" s="1">
        <v>0</v>
      </c>
      <c r="J93" s="1">
        <v>0</v>
      </c>
      <c r="K93" s="1">
        <v>1475000</v>
      </c>
      <c r="L93" s="1">
        <v>0</v>
      </c>
      <c r="M93" s="1">
        <v>0</v>
      </c>
      <c r="N93" s="1">
        <v>0</v>
      </c>
      <c r="O93" s="1">
        <v>0</v>
      </c>
      <c r="P93" s="1">
        <v>0</v>
      </c>
      <c r="Q93" s="1">
        <v>0</v>
      </c>
      <c r="R93" s="1">
        <v>0</v>
      </c>
      <c r="S93" s="1">
        <v>0</v>
      </c>
      <c r="T93" s="1">
        <v>0</v>
      </c>
      <c r="U93" s="1">
        <v>0</v>
      </c>
      <c r="V93" s="1">
        <v>0</v>
      </c>
    </row>
    <row r="94" spans="1:22" x14ac:dyDescent="0.25">
      <c r="A94" s="5" t="s">
        <v>22</v>
      </c>
      <c r="B94" s="7" t="s">
        <v>23</v>
      </c>
      <c r="C94" s="1">
        <v>1475000</v>
      </c>
      <c r="D94" s="1">
        <v>0</v>
      </c>
      <c r="E94" s="1">
        <v>0</v>
      </c>
      <c r="F94" s="1">
        <v>1475000</v>
      </c>
      <c r="G94" s="1">
        <v>0</v>
      </c>
      <c r="H94" s="1">
        <v>1475000</v>
      </c>
      <c r="I94" s="1">
        <v>0</v>
      </c>
      <c r="J94" s="1">
        <v>0</v>
      </c>
      <c r="K94" s="1">
        <v>1475000</v>
      </c>
      <c r="L94" s="1">
        <v>0</v>
      </c>
      <c r="M94" s="1">
        <v>0</v>
      </c>
      <c r="N94" s="1">
        <v>0</v>
      </c>
      <c r="O94" s="1">
        <v>0</v>
      </c>
      <c r="P94" s="1">
        <v>0</v>
      </c>
      <c r="Q94" s="1">
        <v>0</v>
      </c>
      <c r="R94" s="1">
        <v>0</v>
      </c>
      <c r="S94" s="1">
        <v>0</v>
      </c>
      <c r="T94" s="1">
        <v>0</v>
      </c>
      <c r="U94" s="1">
        <v>0</v>
      </c>
      <c r="V94" s="1">
        <v>0</v>
      </c>
    </row>
    <row r="95" spans="1:22" hidden="1" x14ac:dyDescent="0.25">
      <c r="A95" s="4" t="s">
        <v>105</v>
      </c>
      <c r="B95" s="6" t="s">
        <v>106</v>
      </c>
      <c r="C95" s="1">
        <v>7000000</v>
      </c>
      <c r="D95" s="1">
        <v>0</v>
      </c>
      <c r="E95" s="1">
        <v>0</v>
      </c>
      <c r="F95" s="1">
        <v>7000000</v>
      </c>
      <c r="G95" s="1">
        <v>0</v>
      </c>
      <c r="H95" s="1">
        <v>7000000</v>
      </c>
      <c r="I95" s="1">
        <v>0</v>
      </c>
      <c r="J95" s="1">
        <v>1700000</v>
      </c>
      <c r="K95" s="1">
        <v>5300000</v>
      </c>
      <c r="L95" s="1">
        <v>0</v>
      </c>
      <c r="M95" s="1">
        <v>393414</v>
      </c>
      <c r="N95" s="1">
        <v>1306586</v>
      </c>
      <c r="O95" s="1">
        <v>5.6201999999999996</v>
      </c>
      <c r="P95" s="1">
        <v>0</v>
      </c>
      <c r="Q95" s="1">
        <v>393414</v>
      </c>
      <c r="R95" s="1">
        <v>0</v>
      </c>
      <c r="S95" s="1">
        <v>5.6201999999999996</v>
      </c>
      <c r="T95" s="1">
        <v>0</v>
      </c>
      <c r="U95" s="1">
        <v>393414</v>
      </c>
      <c r="V95" s="1">
        <v>0</v>
      </c>
    </row>
    <row r="96" spans="1:22" x14ac:dyDescent="0.25">
      <c r="A96" s="5" t="s">
        <v>22</v>
      </c>
      <c r="B96" s="7" t="s">
        <v>23</v>
      </c>
      <c r="C96" s="1">
        <v>7000000</v>
      </c>
      <c r="D96" s="1">
        <v>0</v>
      </c>
      <c r="E96" s="1">
        <v>0</v>
      </c>
      <c r="F96" s="1">
        <v>7000000</v>
      </c>
      <c r="G96" s="1">
        <v>0</v>
      </c>
      <c r="H96" s="1">
        <v>7000000</v>
      </c>
      <c r="I96" s="1">
        <v>0</v>
      </c>
      <c r="J96" s="1">
        <v>1700000</v>
      </c>
      <c r="K96" s="1">
        <v>5300000</v>
      </c>
      <c r="L96" s="1">
        <v>0</v>
      </c>
      <c r="M96" s="1">
        <v>393414</v>
      </c>
      <c r="N96" s="1">
        <v>1306586</v>
      </c>
      <c r="O96" s="1">
        <v>5.6201999999999996</v>
      </c>
      <c r="P96" s="1">
        <v>0</v>
      </c>
      <c r="Q96" s="1">
        <v>393414</v>
      </c>
      <c r="R96" s="1">
        <v>0</v>
      </c>
      <c r="S96" s="1">
        <v>5.6201999999999996</v>
      </c>
      <c r="T96" s="1">
        <v>0</v>
      </c>
      <c r="U96" s="1">
        <v>393414</v>
      </c>
      <c r="V96" s="1">
        <v>0</v>
      </c>
    </row>
    <row r="97" spans="1:22" hidden="1" x14ac:dyDescent="0.25">
      <c r="A97" s="4" t="s">
        <v>107</v>
      </c>
      <c r="B97" s="6" t="s">
        <v>108</v>
      </c>
      <c r="C97" s="1">
        <v>25000000</v>
      </c>
      <c r="D97" s="1">
        <v>0</v>
      </c>
      <c r="E97" s="1">
        <v>0</v>
      </c>
      <c r="F97" s="1">
        <v>25000000</v>
      </c>
      <c r="G97" s="1">
        <v>0</v>
      </c>
      <c r="H97" s="1">
        <v>25000000</v>
      </c>
      <c r="I97" s="1">
        <v>0</v>
      </c>
      <c r="J97" s="1">
        <v>0</v>
      </c>
      <c r="K97" s="1">
        <v>25000000</v>
      </c>
      <c r="L97" s="1">
        <v>0</v>
      </c>
      <c r="M97" s="1">
        <v>0</v>
      </c>
      <c r="N97" s="1">
        <v>0</v>
      </c>
      <c r="O97" s="1">
        <v>0</v>
      </c>
      <c r="P97" s="1">
        <v>0</v>
      </c>
      <c r="Q97" s="1">
        <v>0</v>
      </c>
      <c r="R97" s="1">
        <v>0</v>
      </c>
      <c r="S97" s="1">
        <v>0</v>
      </c>
      <c r="T97" s="1">
        <v>0</v>
      </c>
      <c r="U97" s="1">
        <v>0</v>
      </c>
      <c r="V97" s="1">
        <v>0</v>
      </c>
    </row>
    <row r="98" spans="1:22" x14ac:dyDescent="0.25">
      <c r="A98" s="5" t="s">
        <v>22</v>
      </c>
      <c r="B98" s="7" t="s">
        <v>23</v>
      </c>
      <c r="C98" s="1">
        <v>25000000</v>
      </c>
      <c r="D98" s="1">
        <v>0</v>
      </c>
      <c r="E98" s="1">
        <v>0</v>
      </c>
      <c r="F98" s="1">
        <v>25000000</v>
      </c>
      <c r="G98" s="1">
        <v>0</v>
      </c>
      <c r="H98" s="1">
        <v>25000000</v>
      </c>
      <c r="I98" s="1">
        <v>0</v>
      </c>
      <c r="J98" s="1">
        <v>0</v>
      </c>
      <c r="K98" s="1">
        <v>25000000</v>
      </c>
      <c r="L98" s="1">
        <v>0</v>
      </c>
      <c r="M98" s="1">
        <v>0</v>
      </c>
      <c r="N98" s="1">
        <v>0</v>
      </c>
      <c r="O98" s="1">
        <v>0</v>
      </c>
      <c r="P98" s="1">
        <v>0</v>
      </c>
      <c r="Q98" s="1">
        <v>0</v>
      </c>
      <c r="R98" s="1">
        <v>0</v>
      </c>
      <c r="S98" s="1">
        <v>0</v>
      </c>
      <c r="T98" s="1">
        <v>0</v>
      </c>
      <c r="U98" s="1">
        <v>0</v>
      </c>
      <c r="V98" s="1">
        <v>0</v>
      </c>
    </row>
    <row r="99" spans="1:22" hidden="1" x14ac:dyDescent="0.25">
      <c r="A99" s="4" t="s">
        <v>109</v>
      </c>
      <c r="B99" s="6" t="s">
        <v>110</v>
      </c>
      <c r="C99" s="1">
        <v>83600000</v>
      </c>
      <c r="D99" s="1">
        <v>0</v>
      </c>
      <c r="E99" s="1">
        <v>0</v>
      </c>
      <c r="F99" s="1">
        <v>83600000</v>
      </c>
      <c r="G99" s="1">
        <v>0</v>
      </c>
      <c r="H99" s="1">
        <v>83600000</v>
      </c>
      <c r="I99" s="1">
        <v>0</v>
      </c>
      <c r="J99" s="1">
        <v>62463100</v>
      </c>
      <c r="K99" s="1">
        <v>21136900</v>
      </c>
      <c r="L99" s="1">
        <v>0</v>
      </c>
      <c r="M99" s="1">
        <v>62463100</v>
      </c>
      <c r="N99" s="1">
        <v>0</v>
      </c>
      <c r="O99" s="1">
        <v>74.7166</v>
      </c>
      <c r="P99" s="1">
        <v>0</v>
      </c>
      <c r="Q99" s="1">
        <v>0</v>
      </c>
      <c r="R99" s="1">
        <v>62463100</v>
      </c>
      <c r="S99" s="1">
        <v>0</v>
      </c>
      <c r="T99" s="1">
        <v>0</v>
      </c>
      <c r="U99" s="1">
        <v>0</v>
      </c>
      <c r="V99" s="1">
        <v>0</v>
      </c>
    </row>
    <row r="100" spans="1:22" x14ac:dyDescent="0.25">
      <c r="A100" s="5" t="s">
        <v>22</v>
      </c>
      <c r="B100" s="7" t="s">
        <v>23</v>
      </c>
      <c r="C100" s="1">
        <v>83600000</v>
      </c>
      <c r="D100" s="1">
        <v>0</v>
      </c>
      <c r="E100" s="1">
        <v>0</v>
      </c>
      <c r="F100" s="1">
        <v>83600000</v>
      </c>
      <c r="G100" s="1">
        <v>0</v>
      </c>
      <c r="H100" s="1">
        <v>83600000</v>
      </c>
      <c r="I100" s="1">
        <v>0</v>
      </c>
      <c r="J100" s="1">
        <v>62463100</v>
      </c>
      <c r="K100" s="1">
        <v>21136900</v>
      </c>
      <c r="L100" s="1">
        <v>0</v>
      </c>
      <c r="M100" s="1">
        <v>62463100</v>
      </c>
      <c r="N100" s="1">
        <v>0</v>
      </c>
      <c r="O100" s="1">
        <v>74.7166</v>
      </c>
      <c r="P100" s="1">
        <v>0</v>
      </c>
      <c r="Q100" s="1">
        <v>0</v>
      </c>
      <c r="R100" s="1">
        <v>62463100</v>
      </c>
      <c r="S100" s="1">
        <v>0</v>
      </c>
      <c r="T100" s="1">
        <v>0</v>
      </c>
      <c r="U100" s="1">
        <v>0</v>
      </c>
      <c r="V100" s="1">
        <v>0</v>
      </c>
    </row>
    <row r="101" spans="1:22" hidden="1" x14ac:dyDescent="0.25">
      <c r="A101" s="4" t="s">
        <v>111</v>
      </c>
      <c r="B101" s="6" t="s">
        <v>112</v>
      </c>
      <c r="C101" s="1">
        <v>6144000</v>
      </c>
      <c r="D101" s="1">
        <v>0</v>
      </c>
      <c r="E101" s="1">
        <v>0</v>
      </c>
      <c r="F101" s="1">
        <v>6144000</v>
      </c>
      <c r="G101" s="1">
        <v>0</v>
      </c>
      <c r="H101" s="1">
        <v>6144000</v>
      </c>
      <c r="I101" s="1">
        <v>0</v>
      </c>
      <c r="J101" s="1">
        <v>0</v>
      </c>
      <c r="K101" s="1">
        <v>6144000</v>
      </c>
      <c r="L101" s="1">
        <v>0</v>
      </c>
      <c r="M101" s="1">
        <v>0</v>
      </c>
      <c r="N101" s="1">
        <v>0</v>
      </c>
      <c r="O101" s="1">
        <v>0</v>
      </c>
      <c r="P101" s="1">
        <v>0</v>
      </c>
      <c r="Q101" s="1">
        <v>0</v>
      </c>
      <c r="R101" s="1">
        <v>0</v>
      </c>
      <c r="S101" s="1">
        <v>0</v>
      </c>
      <c r="T101" s="1">
        <v>0</v>
      </c>
      <c r="U101" s="1">
        <v>0</v>
      </c>
      <c r="V101" s="1">
        <v>0</v>
      </c>
    </row>
    <row r="102" spans="1:22" x14ac:dyDescent="0.25">
      <c r="A102" s="5" t="s">
        <v>22</v>
      </c>
      <c r="B102" s="7" t="s">
        <v>23</v>
      </c>
      <c r="C102" s="1">
        <v>6144000</v>
      </c>
      <c r="D102" s="1">
        <v>0</v>
      </c>
      <c r="E102" s="1">
        <v>0</v>
      </c>
      <c r="F102" s="1">
        <v>6144000</v>
      </c>
      <c r="G102" s="1">
        <v>0</v>
      </c>
      <c r="H102" s="1">
        <v>6144000</v>
      </c>
      <c r="I102" s="1">
        <v>0</v>
      </c>
      <c r="J102" s="1">
        <v>0</v>
      </c>
      <c r="K102" s="1">
        <v>6144000</v>
      </c>
      <c r="L102" s="1">
        <v>0</v>
      </c>
      <c r="M102" s="1">
        <v>0</v>
      </c>
      <c r="N102" s="1">
        <v>0</v>
      </c>
      <c r="O102" s="1">
        <v>0</v>
      </c>
      <c r="P102" s="1">
        <v>0</v>
      </c>
      <c r="Q102" s="1">
        <v>0</v>
      </c>
      <c r="R102" s="1">
        <v>0</v>
      </c>
      <c r="S102" s="1">
        <v>0</v>
      </c>
      <c r="T102" s="1">
        <v>0</v>
      </c>
      <c r="U102" s="1">
        <v>0</v>
      </c>
      <c r="V102" s="1">
        <v>0</v>
      </c>
    </row>
    <row r="103" spans="1:22" hidden="1" x14ac:dyDescent="0.25">
      <c r="A103" s="4" t="s">
        <v>113</v>
      </c>
      <c r="B103" s="6" t="s">
        <v>114</v>
      </c>
      <c r="C103" s="1">
        <v>18972000</v>
      </c>
      <c r="D103" s="1">
        <v>0</v>
      </c>
      <c r="E103" s="1">
        <v>0</v>
      </c>
      <c r="F103" s="1">
        <v>18972000</v>
      </c>
      <c r="G103" s="1">
        <v>0</v>
      </c>
      <c r="H103" s="1">
        <v>18972000</v>
      </c>
      <c r="I103" s="1">
        <v>0</v>
      </c>
      <c r="J103" s="1">
        <v>18972000</v>
      </c>
      <c r="K103" s="1">
        <v>0</v>
      </c>
      <c r="L103" s="1">
        <v>0</v>
      </c>
      <c r="M103" s="1">
        <v>18972000</v>
      </c>
      <c r="N103" s="1">
        <v>0</v>
      </c>
      <c r="O103" s="1">
        <v>100</v>
      </c>
      <c r="P103" s="1">
        <v>2992000</v>
      </c>
      <c r="Q103" s="1">
        <v>2992000</v>
      </c>
      <c r="R103" s="1">
        <v>15980000</v>
      </c>
      <c r="S103" s="1">
        <v>15.7706</v>
      </c>
      <c r="T103" s="1">
        <v>2992000</v>
      </c>
      <c r="U103" s="1">
        <v>2992000</v>
      </c>
      <c r="V103" s="1">
        <v>0</v>
      </c>
    </row>
    <row r="104" spans="1:22" x14ac:dyDescent="0.25">
      <c r="A104" s="5" t="s">
        <v>22</v>
      </c>
      <c r="B104" s="7" t="s">
        <v>23</v>
      </c>
      <c r="C104" s="1">
        <v>18972000</v>
      </c>
      <c r="D104" s="1">
        <v>0</v>
      </c>
      <c r="E104" s="1">
        <v>0</v>
      </c>
      <c r="F104" s="1">
        <v>18972000</v>
      </c>
      <c r="G104" s="1">
        <v>0</v>
      </c>
      <c r="H104" s="1">
        <v>18972000</v>
      </c>
      <c r="I104" s="1">
        <v>0</v>
      </c>
      <c r="J104" s="1">
        <v>18972000</v>
      </c>
      <c r="K104" s="1">
        <v>0</v>
      </c>
      <c r="L104" s="1">
        <v>0</v>
      </c>
      <c r="M104" s="1">
        <v>18972000</v>
      </c>
      <c r="N104" s="1">
        <v>0</v>
      </c>
      <c r="O104" s="1">
        <v>100</v>
      </c>
      <c r="P104" s="1">
        <v>2992000</v>
      </c>
      <c r="Q104" s="1">
        <v>2992000</v>
      </c>
      <c r="R104" s="1">
        <v>15980000</v>
      </c>
      <c r="S104" s="1">
        <v>15.7706</v>
      </c>
      <c r="T104" s="1">
        <v>2992000</v>
      </c>
      <c r="U104" s="1">
        <v>2992000</v>
      </c>
      <c r="V104" s="1">
        <v>0</v>
      </c>
    </row>
    <row r="105" spans="1:22" hidden="1" x14ac:dyDescent="0.25">
      <c r="A105" s="4" t="s">
        <v>115</v>
      </c>
      <c r="B105" s="6" t="s">
        <v>116</v>
      </c>
      <c r="C105" s="1">
        <v>6144000</v>
      </c>
      <c r="D105" s="1">
        <v>0</v>
      </c>
      <c r="E105" s="1">
        <v>0</v>
      </c>
      <c r="F105" s="1">
        <v>6144000</v>
      </c>
      <c r="G105" s="1">
        <v>0</v>
      </c>
      <c r="H105" s="1">
        <v>6144000</v>
      </c>
      <c r="I105" s="1">
        <v>0</v>
      </c>
      <c r="J105" s="1">
        <v>6144000</v>
      </c>
      <c r="K105" s="1">
        <v>0</v>
      </c>
      <c r="L105" s="1">
        <v>0</v>
      </c>
      <c r="M105" s="1">
        <v>1588541</v>
      </c>
      <c r="N105" s="1">
        <v>4555459</v>
      </c>
      <c r="O105" s="1">
        <v>25.8552</v>
      </c>
      <c r="P105" s="1">
        <v>360747</v>
      </c>
      <c r="Q105" s="1">
        <v>1588541</v>
      </c>
      <c r="R105" s="1">
        <v>0</v>
      </c>
      <c r="S105" s="1">
        <v>25.8552</v>
      </c>
      <c r="T105" s="1">
        <v>360747</v>
      </c>
      <c r="U105" s="1">
        <v>1588541</v>
      </c>
      <c r="V105" s="1">
        <v>0</v>
      </c>
    </row>
    <row r="106" spans="1:22" x14ac:dyDescent="0.25">
      <c r="A106" s="5" t="s">
        <v>22</v>
      </c>
      <c r="B106" s="7" t="s">
        <v>23</v>
      </c>
      <c r="C106" s="1">
        <v>6144000</v>
      </c>
      <c r="D106" s="1">
        <v>0</v>
      </c>
      <c r="E106" s="1">
        <v>0</v>
      </c>
      <c r="F106" s="1">
        <v>6144000</v>
      </c>
      <c r="G106" s="1">
        <v>0</v>
      </c>
      <c r="H106" s="1">
        <v>6144000</v>
      </c>
      <c r="I106" s="1">
        <v>0</v>
      </c>
      <c r="J106" s="1">
        <v>6144000</v>
      </c>
      <c r="K106" s="1">
        <v>0</v>
      </c>
      <c r="L106" s="1">
        <v>0</v>
      </c>
      <c r="M106" s="1">
        <v>1588541</v>
      </c>
      <c r="N106" s="1">
        <v>4555459</v>
      </c>
      <c r="O106" s="1">
        <v>25.8552</v>
      </c>
      <c r="P106" s="1">
        <v>360747</v>
      </c>
      <c r="Q106" s="1">
        <v>1588541</v>
      </c>
      <c r="R106" s="1">
        <v>0</v>
      </c>
      <c r="S106" s="1">
        <v>25.8552</v>
      </c>
      <c r="T106" s="1">
        <v>360747</v>
      </c>
      <c r="U106" s="1">
        <v>1588541</v>
      </c>
      <c r="V106" s="1">
        <v>0</v>
      </c>
    </row>
    <row r="107" spans="1:22" hidden="1" x14ac:dyDescent="0.25">
      <c r="A107" s="4" t="s">
        <v>117</v>
      </c>
      <c r="B107" s="6" t="s">
        <v>118</v>
      </c>
      <c r="C107" s="1">
        <v>6144000</v>
      </c>
      <c r="D107" s="1">
        <v>0</v>
      </c>
      <c r="E107" s="1">
        <v>0</v>
      </c>
      <c r="F107" s="1">
        <v>6144000</v>
      </c>
      <c r="G107" s="1">
        <v>0</v>
      </c>
      <c r="H107" s="1">
        <v>6144000</v>
      </c>
      <c r="I107" s="1">
        <v>0</v>
      </c>
      <c r="J107" s="1">
        <v>6144000</v>
      </c>
      <c r="K107" s="1">
        <v>0</v>
      </c>
      <c r="L107" s="1">
        <v>320335</v>
      </c>
      <c r="M107" s="1">
        <v>1281323</v>
      </c>
      <c r="N107" s="1">
        <v>4862677</v>
      </c>
      <c r="O107" s="1">
        <v>20.854900000000001</v>
      </c>
      <c r="P107" s="1">
        <v>320335</v>
      </c>
      <c r="Q107" s="1">
        <v>1281323</v>
      </c>
      <c r="R107" s="1">
        <v>0</v>
      </c>
      <c r="S107" s="1">
        <v>20.854900000000001</v>
      </c>
      <c r="T107" s="1">
        <v>320335</v>
      </c>
      <c r="U107" s="1">
        <v>1281323</v>
      </c>
      <c r="V107" s="1">
        <v>0</v>
      </c>
    </row>
    <row r="108" spans="1:22" x14ac:dyDescent="0.25">
      <c r="A108" s="5" t="s">
        <v>22</v>
      </c>
      <c r="B108" s="7" t="s">
        <v>23</v>
      </c>
      <c r="C108" s="1">
        <v>6144000</v>
      </c>
      <c r="D108" s="1">
        <v>0</v>
      </c>
      <c r="E108" s="1">
        <v>0</v>
      </c>
      <c r="F108" s="1">
        <v>6144000</v>
      </c>
      <c r="G108" s="1">
        <v>0</v>
      </c>
      <c r="H108" s="1">
        <v>6144000</v>
      </c>
      <c r="I108" s="1">
        <v>0</v>
      </c>
      <c r="J108" s="1">
        <v>6144000</v>
      </c>
      <c r="K108" s="1">
        <v>0</v>
      </c>
      <c r="L108" s="1">
        <v>320335</v>
      </c>
      <c r="M108" s="1">
        <v>1281323</v>
      </c>
      <c r="N108" s="1">
        <v>4862677</v>
      </c>
      <c r="O108" s="1">
        <v>20.854900000000001</v>
      </c>
      <c r="P108" s="1">
        <v>320335</v>
      </c>
      <c r="Q108" s="1">
        <v>1281323</v>
      </c>
      <c r="R108" s="1">
        <v>0</v>
      </c>
      <c r="S108" s="1">
        <v>20.854900000000001</v>
      </c>
      <c r="T108" s="1">
        <v>320335</v>
      </c>
      <c r="U108" s="1">
        <v>1281323</v>
      </c>
      <c r="V108" s="1">
        <v>0</v>
      </c>
    </row>
    <row r="109" spans="1:22" hidden="1" x14ac:dyDescent="0.25">
      <c r="A109" s="4" t="s">
        <v>119</v>
      </c>
      <c r="B109" s="6" t="s">
        <v>120</v>
      </c>
      <c r="C109" s="1">
        <v>25000000</v>
      </c>
      <c r="D109" s="1">
        <v>0</v>
      </c>
      <c r="E109" s="1">
        <v>0</v>
      </c>
      <c r="F109" s="1">
        <v>25000000</v>
      </c>
      <c r="G109" s="1">
        <v>0</v>
      </c>
      <c r="H109" s="1">
        <v>25000000</v>
      </c>
      <c r="I109" s="1">
        <v>0</v>
      </c>
      <c r="J109" s="1">
        <v>13711150</v>
      </c>
      <c r="K109" s="1">
        <v>11288850</v>
      </c>
      <c r="L109" s="1">
        <v>0</v>
      </c>
      <c r="M109" s="1">
        <v>13711150</v>
      </c>
      <c r="N109" s="1">
        <v>0</v>
      </c>
      <c r="O109" s="1">
        <v>54.8446</v>
      </c>
      <c r="P109" s="1">
        <v>0</v>
      </c>
      <c r="Q109" s="1">
        <v>0</v>
      </c>
      <c r="R109" s="1">
        <v>13711150</v>
      </c>
      <c r="S109" s="1">
        <v>0</v>
      </c>
      <c r="T109" s="1">
        <v>0</v>
      </c>
      <c r="U109" s="1">
        <v>0</v>
      </c>
      <c r="V109" s="1">
        <v>0</v>
      </c>
    </row>
    <row r="110" spans="1:22" x14ac:dyDescent="0.25">
      <c r="A110" s="5" t="s">
        <v>22</v>
      </c>
      <c r="B110" s="7" t="s">
        <v>23</v>
      </c>
      <c r="C110" s="1">
        <v>25000000</v>
      </c>
      <c r="D110" s="1">
        <v>0</v>
      </c>
      <c r="E110" s="1">
        <v>0</v>
      </c>
      <c r="F110" s="1">
        <v>25000000</v>
      </c>
      <c r="G110" s="1">
        <v>0</v>
      </c>
      <c r="H110" s="1">
        <v>25000000</v>
      </c>
      <c r="I110" s="1">
        <v>0</v>
      </c>
      <c r="J110" s="1">
        <v>13711150</v>
      </c>
      <c r="K110" s="1">
        <v>11288850</v>
      </c>
      <c r="L110" s="1">
        <v>0</v>
      </c>
      <c r="M110" s="1">
        <v>13711150</v>
      </c>
      <c r="N110" s="1">
        <v>0</v>
      </c>
      <c r="O110" s="1">
        <v>54.8446</v>
      </c>
      <c r="P110" s="1">
        <v>0</v>
      </c>
      <c r="Q110" s="1">
        <v>0</v>
      </c>
      <c r="R110" s="1">
        <v>13711150</v>
      </c>
      <c r="S110" s="1">
        <v>0</v>
      </c>
      <c r="T110" s="1">
        <v>0</v>
      </c>
      <c r="U110" s="1">
        <v>0</v>
      </c>
      <c r="V110" s="1">
        <v>0</v>
      </c>
    </row>
    <row r="111" spans="1:22" hidden="1" x14ac:dyDescent="0.25">
      <c r="A111" s="4" t="s">
        <v>121</v>
      </c>
      <c r="B111" s="6" t="s">
        <v>122</v>
      </c>
      <c r="C111" s="1">
        <v>123956000</v>
      </c>
      <c r="D111" s="1">
        <v>0</v>
      </c>
      <c r="E111" s="1">
        <v>0</v>
      </c>
      <c r="F111" s="1">
        <v>123956000</v>
      </c>
      <c r="G111" s="1">
        <v>0</v>
      </c>
      <c r="H111" s="1">
        <v>123956000</v>
      </c>
      <c r="I111" s="1">
        <v>0</v>
      </c>
      <c r="J111" s="1">
        <v>123956000</v>
      </c>
      <c r="K111" s="1">
        <v>0</v>
      </c>
      <c r="L111" s="1">
        <v>0</v>
      </c>
      <c r="M111" s="1">
        <v>0</v>
      </c>
      <c r="N111" s="1">
        <v>123956000</v>
      </c>
      <c r="O111" s="1">
        <v>0</v>
      </c>
      <c r="P111" s="1">
        <v>0</v>
      </c>
      <c r="Q111" s="1">
        <v>0</v>
      </c>
      <c r="R111" s="1">
        <v>0</v>
      </c>
      <c r="S111" s="1">
        <v>0</v>
      </c>
      <c r="T111" s="1">
        <v>0</v>
      </c>
      <c r="U111" s="1">
        <v>0</v>
      </c>
      <c r="V111" s="1">
        <v>0</v>
      </c>
    </row>
    <row r="112" spans="1:22" x14ac:dyDescent="0.25">
      <c r="A112" s="5" t="s">
        <v>22</v>
      </c>
      <c r="B112" s="7" t="s">
        <v>23</v>
      </c>
      <c r="C112" s="1">
        <v>123956000</v>
      </c>
      <c r="D112" s="1">
        <v>0</v>
      </c>
      <c r="E112" s="1">
        <v>0</v>
      </c>
      <c r="F112" s="1">
        <v>123956000</v>
      </c>
      <c r="G112" s="1">
        <v>0</v>
      </c>
      <c r="H112" s="1">
        <v>123956000</v>
      </c>
      <c r="I112" s="1">
        <v>0</v>
      </c>
      <c r="J112" s="1">
        <v>123956000</v>
      </c>
      <c r="K112" s="1">
        <v>0</v>
      </c>
      <c r="L112" s="1">
        <v>0</v>
      </c>
      <c r="M112" s="1">
        <v>0</v>
      </c>
      <c r="N112" s="1">
        <v>123956000</v>
      </c>
      <c r="O112" s="1">
        <v>0</v>
      </c>
      <c r="P112" s="1">
        <v>0</v>
      </c>
      <c r="Q112" s="1">
        <v>0</v>
      </c>
      <c r="R112" s="1">
        <v>0</v>
      </c>
      <c r="S112" s="1">
        <v>0</v>
      </c>
      <c r="T112" s="1">
        <v>0</v>
      </c>
      <c r="U112" s="1">
        <v>0</v>
      </c>
      <c r="V112" s="1">
        <v>0</v>
      </c>
    </row>
    <row r="113" spans="1:22" hidden="1" x14ac:dyDescent="0.25">
      <c r="A113" s="4" t="s">
        <v>123</v>
      </c>
      <c r="B113" s="6" t="s">
        <v>124</v>
      </c>
      <c r="C113" s="1">
        <v>134380000</v>
      </c>
      <c r="D113" s="1">
        <v>0</v>
      </c>
      <c r="E113" s="1">
        <v>0</v>
      </c>
      <c r="F113" s="1">
        <v>134380000</v>
      </c>
      <c r="G113" s="1">
        <v>0</v>
      </c>
      <c r="H113" s="1">
        <v>134380000</v>
      </c>
      <c r="I113" s="1">
        <v>0</v>
      </c>
      <c r="J113" s="1">
        <v>15000000</v>
      </c>
      <c r="K113" s="1">
        <v>119380000</v>
      </c>
      <c r="L113" s="1">
        <v>0</v>
      </c>
      <c r="M113" s="1">
        <v>14400000</v>
      </c>
      <c r="N113" s="1">
        <v>600000</v>
      </c>
      <c r="O113" s="1">
        <v>10.7159</v>
      </c>
      <c r="P113" s="1">
        <v>0</v>
      </c>
      <c r="Q113" s="1">
        <v>400000</v>
      </c>
      <c r="R113" s="1">
        <v>14000000</v>
      </c>
      <c r="S113" s="1">
        <v>0.29770000000000002</v>
      </c>
      <c r="T113" s="1">
        <v>0</v>
      </c>
      <c r="U113" s="1">
        <v>400000</v>
      </c>
      <c r="V113" s="1">
        <v>0</v>
      </c>
    </row>
    <row r="114" spans="1:22" x14ac:dyDescent="0.25">
      <c r="A114" s="5" t="s">
        <v>22</v>
      </c>
      <c r="B114" s="7" t="s">
        <v>23</v>
      </c>
      <c r="C114" s="1">
        <v>134380000</v>
      </c>
      <c r="D114" s="1">
        <v>0</v>
      </c>
      <c r="E114" s="1">
        <v>0</v>
      </c>
      <c r="F114" s="1">
        <v>134380000</v>
      </c>
      <c r="G114" s="1">
        <v>0</v>
      </c>
      <c r="H114" s="1">
        <v>134380000</v>
      </c>
      <c r="I114" s="1">
        <v>0</v>
      </c>
      <c r="J114" s="1">
        <v>15000000</v>
      </c>
      <c r="K114" s="1">
        <v>119380000</v>
      </c>
      <c r="L114" s="1">
        <v>0</v>
      </c>
      <c r="M114" s="1">
        <v>14400000</v>
      </c>
      <c r="N114" s="1">
        <v>600000</v>
      </c>
      <c r="O114" s="1">
        <v>10.7159</v>
      </c>
      <c r="P114" s="1">
        <v>0</v>
      </c>
      <c r="Q114" s="1">
        <v>400000</v>
      </c>
      <c r="R114" s="1">
        <v>14000000</v>
      </c>
      <c r="S114" s="1">
        <v>0.29770000000000002</v>
      </c>
      <c r="T114" s="1">
        <v>0</v>
      </c>
      <c r="U114" s="1">
        <v>400000</v>
      </c>
      <c r="V114" s="1">
        <v>0</v>
      </c>
    </row>
    <row r="115" spans="1:22" hidden="1" x14ac:dyDescent="0.25">
      <c r="A115" s="4" t="s">
        <v>125</v>
      </c>
      <c r="B115" s="6" t="s">
        <v>126</v>
      </c>
      <c r="C115" s="1">
        <v>2920000</v>
      </c>
      <c r="D115" s="1">
        <v>0</v>
      </c>
      <c r="E115" s="1">
        <v>0</v>
      </c>
      <c r="F115" s="1">
        <v>2920000</v>
      </c>
      <c r="G115" s="1">
        <v>0</v>
      </c>
      <c r="H115" s="1">
        <v>2920000</v>
      </c>
      <c r="I115" s="1">
        <v>0</v>
      </c>
      <c r="J115" s="1">
        <v>0</v>
      </c>
      <c r="K115" s="1">
        <v>2920000</v>
      </c>
      <c r="L115" s="1">
        <v>0</v>
      </c>
      <c r="M115" s="1">
        <v>0</v>
      </c>
      <c r="N115" s="1">
        <v>0</v>
      </c>
      <c r="O115" s="1">
        <v>0</v>
      </c>
      <c r="P115" s="1">
        <v>0</v>
      </c>
      <c r="Q115" s="1">
        <v>0</v>
      </c>
      <c r="R115" s="1">
        <v>0</v>
      </c>
      <c r="S115" s="1">
        <v>0</v>
      </c>
      <c r="T115" s="1">
        <v>0</v>
      </c>
      <c r="U115" s="1">
        <v>0</v>
      </c>
      <c r="V115" s="1">
        <v>0</v>
      </c>
    </row>
    <row r="116" spans="1:22" x14ac:dyDescent="0.25">
      <c r="A116" s="5" t="s">
        <v>22</v>
      </c>
      <c r="B116" s="7" t="s">
        <v>23</v>
      </c>
      <c r="C116" s="1">
        <v>2920000</v>
      </c>
      <c r="D116" s="1">
        <v>0</v>
      </c>
      <c r="E116" s="1">
        <v>0</v>
      </c>
      <c r="F116" s="1">
        <v>2920000</v>
      </c>
      <c r="G116" s="1">
        <v>0</v>
      </c>
      <c r="H116" s="1">
        <v>2920000</v>
      </c>
      <c r="I116" s="1">
        <v>0</v>
      </c>
      <c r="J116" s="1">
        <v>0</v>
      </c>
      <c r="K116" s="1">
        <v>2920000</v>
      </c>
      <c r="L116" s="1">
        <v>0</v>
      </c>
      <c r="M116" s="1">
        <v>0</v>
      </c>
      <c r="N116" s="1">
        <v>0</v>
      </c>
      <c r="O116" s="1">
        <v>0</v>
      </c>
      <c r="P116" s="1">
        <v>0</v>
      </c>
      <c r="Q116" s="1">
        <v>0</v>
      </c>
      <c r="R116" s="1">
        <v>0</v>
      </c>
      <c r="S116" s="1">
        <v>0</v>
      </c>
      <c r="T116" s="1">
        <v>0</v>
      </c>
      <c r="U116" s="1">
        <v>0</v>
      </c>
      <c r="V116" s="1">
        <v>0</v>
      </c>
    </row>
    <row r="117" spans="1:22" hidden="1" x14ac:dyDescent="0.25">
      <c r="A117" s="4" t="s">
        <v>127</v>
      </c>
      <c r="B117" s="6" t="s">
        <v>128</v>
      </c>
      <c r="C117" s="1">
        <v>10240000</v>
      </c>
      <c r="D117" s="1">
        <v>0</v>
      </c>
      <c r="E117" s="1">
        <v>-4096000</v>
      </c>
      <c r="F117" s="1">
        <v>6144000</v>
      </c>
      <c r="G117" s="1">
        <v>0</v>
      </c>
      <c r="H117" s="1">
        <v>6144000</v>
      </c>
      <c r="I117" s="1">
        <v>0</v>
      </c>
      <c r="J117" s="1">
        <v>0</v>
      </c>
      <c r="K117" s="1">
        <v>6144000</v>
      </c>
      <c r="L117" s="1">
        <v>0</v>
      </c>
      <c r="M117" s="1">
        <v>0</v>
      </c>
      <c r="N117" s="1">
        <v>0</v>
      </c>
      <c r="O117" s="1">
        <v>0</v>
      </c>
      <c r="P117" s="1">
        <v>0</v>
      </c>
      <c r="Q117" s="1">
        <v>0</v>
      </c>
      <c r="R117" s="1">
        <v>0</v>
      </c>
      <c r="S117" s="1">
        <v>0</v>
      </c>
      <c r="T117" s="1">
        <v>0</v>
      </c>
      <c r="U117" s="1">
        <v>0</v>
      </c>
      <c r="V117" s="1">
        <v>0</v>
      </c>
    </row>
    <row r="118" spans="1:22" x14ac:dyDescent="0.25">
      <c r="A118" s="5" t="s">
        <v>22</v>
      </c>
      <c r="B118" s="7" t="s">
        <v>23</v>
      </c>
      <c r="C118" s="1">
        <v>10240000</v>
      </c>
      <c r="D118" s="1">
        <v>0</v>
      </c>
      <c r="E118" s="1">
        <v>-4096000</v>
      </c>
      <c r="F118" s="1">
        <v>6144000</v>
      </c>
      <c r="G118" s="1">
        <v>0</v>
      </c>
      <c r="H118" s="1">
        <v>6144000</v>
      </c>
      <c r="I118" s="1">
        <v>0</v>
      </c>
      <c r="J118" s="1">
        <v>0</v>
      </c>
      <c r="K118" s="1">
        <v>6144000</v>
      </c>
      <c r="L118" s="1">
        <v>0</v>
      </c>
      <c r="M118" s="1">
        <v>0</v>
      </c>
      <c r="N118" s="1">
        <v>0</v>
      </c>
      <c r="O118" s="1">
        <v>0</v>
      </c>
      <c r="P118" s="1">
        <v>0</v>
      </c>
      <c r="Q118" s="1">
        <v>0</v>
      </c>
      <c r="R118" s="1">
        <v>0</v>
      </c>
      <c r="S118" s="1">
        <v>0</v>
      </c>
      <c r="T118" s="1">
        <v>0</v>
      </c>
      <c r="U118" s="1">
        <v>0</v>
      </c>
      <c r="V118" s="1">
        <v>0</v>
      </c>
    </row>
    <row r="119" spans="1:22" hidden="1" x14ac:dyDescent="0.25">
      <c r="A119" s="4" t="s">
        <v>129</v>
      </c>
      <c r="B119" s="6" t="s">
        <v>130</v>
      </c>
      <c r="C119" s="1">
        <v>8192000</v>
      </c>
      <c r="D119" s="1">
        <v>0</v>
      </c>
      <c r="E119" s="1">
        <v>4096000</v>
      </c>
      <c r="F119" s="1">
        <v>12288000</v>
      </c>
      <c r="G119" s="1">
        <v>0</v>
      </c>
      <c r="H119" s="1">
        <v>12288000</v>
      </c>
      <c r="I119" s="1">
        <v>0</v>
      </c>
      <c r="J119" s="1">
        <v>6000000</v>
      </c>
      <c r="K119" s="1">
        <v>6288000</v>
      </c>
      <c r="L119" s="1">
        <v>6000000</v>
      </c>
      <c r="M119" s="1">
        <v>6000000</v>
      </c>
      <c r="N119" s="1">
        <v>0</v>
      </c>
      <c r="O119" s="1">
        <v>48.828099999999999</v>
      </c>
      <c r="P119" s="1">
        <v>0</v>
      </c>
      <c r="Q119" s="1">
        <v>0</v>
      </c>
      <c r="R119" s="1">
        <v>6000000</v>
      </c>
      <c r="S119" s="1">
        <v>0</v>
      </c>
      <c r="T119" s="1">
        <v>0</v>
      </c>
      <c r="U119" s="1">
        <v>0</v>
      </c>
      <c r="V119" s="1">
        <v>0</v>
      </c>
    </row>
    <row r="120" spans="1:22" x14ac:dyDescent="0.25">
      <c r="A120" s="5" t="s">
        <v>22</v>
      </c>
      <c r="B120" s="7" t="s">
        <v>23</v>
      </c>
      <c r="C120" s="1">
        <v>8192000</v>
      </c>
      <c r="D120" s="1">
        <v>0</v>
      </c>
      <c r="E120" s="1">
        <v>4096000</v>
      </c>
      <c r="F120" s="1">
        <v>12288000</v>
      </c>
      <c r="G120" s="1">
        <v>0</v>
      </c>
      <c r="H120" s="1">
        <v>12288000</v>
      </c>
      <c r="I120" s="1">
        <v>0</v>
      </c>
      <c r="J120" s="1">
        <v>6000000</v>
      </c>
      <c r="K120" s="1">
        <v>6288000</v>
      </c>
      <c r="L120" s="1">
        <v>6000000</v>
      </c>
      <c r="M120" s="1">
        <v>6000000</v>
      </c>
      <c r="N120" s="1">
        <v>0</v>
      </c>
      <c r="O120" s="1">
        <v>48.828099999999999</v>
      </c>
      <c r="P120" s="1">
        <v>0</v>
      </c>
      <c r="Q120" s="1">
        <v>0</v>
      </c>
      <c r="R120" s="1">
        <v>6000000</v>
      </c>
      <c r="S120" s="1">
        <v>0</v>
      </c>
      <c r="T120" s="1">
        <v>0</v>
      </c>
      <c r="U120" s="1">
        <v>0</v>
      </c>
      <c r="V120" s="1">
        <v>0</v>
      </c>
    </row>
    <row r="121" spans="1:22" hidden="1" x14ac:dyDescent="0.25">
      <c r="A121" s="4" t="s">
        <v>131</v>
      </c>
      <c r="B121" s="6" t="s">
        <v>132</v>
      </c>
      <c r="C121" s="1">
        <v>2048000</v>
      </c>
      <c r="D121" s="1">
        <v>0</v>
      </c>
      <c r="E121" s="1">
        <v>0</v>
      </c>
      <c r="F121" s="1">
        <v>2048000</v>
      </c>
      <c r="G121" s="1">
        <v>0</v>
      </c>
      <c r="H121" s="1">
        <v>2048000</v>
      </c>
      <c r="I121" s="1">
        <v>0</v>
      </c>
      <c r="J121" s="1">
        <v>1000000</v>
      </c>
      <c r="K121" s="1">
        <v>1048000</v>
      </c>
      <c r="L121" s="1">
        <v>0</v>
      </c>
      <c r="M121" s="1">
        <v>300000</v>
      </c>
      <c r="N121" s="1">
        <v>700000</v>
      </c>
      <c r="O121" s="1">
        <v>14.648400000000001</v>
      </c>
      <c r="P121" s="1">
        <v>0</v>
      </c>
      <c r="Q121" s="1">
        <v>300000</v>
      </c>
      <c r="R121" s="1">
        <v>0</v>
      </c>
      <c r="S121" s="1">
        <v>14.648400000000001</v>
      </c>
      <c r="T121" s="1">
        <v>0</v>
      </c>
      <c r="U121" s="1">
        <v>300000</v>
      </c>
      <c r="V121" s="1">
        <v>0</v>
      </c>
    </row>
    <row r="122" spans="1:22" x14ac:dyDescent="0.25">
      <c r="A122" s="5" t="s">
        <v>22</v>
      </c>
      <c r="B122" s="7" t="s">
        <v>23</v>
      </c>
      <c r="C122" s="1">
        <v>2048000</v>
      </c>
      <c r="D122" s="1">
        <v>0</v>
      </c>
      <c r="E122" s="1">
        <v>0</v>
      </c>
      <c r="F122" s="1">
        <v>2048000</v>
      </c>
      <c r="G122" s="1">
        <v>0</v>
      </c>
      <c r="H122" s="1">
        <v>2048000</v>
      </c>
      <c r="I122" s="1">
        <v>0</v>
      </c>
      <c r="J122" s="1">
        <v>1000000</v>
      </c>
      <c r="K122" s="1">
        <v>1048000</v>
      </c>
      <c r="L122" s="1">
        <v>0</v>
      </c>
      <c r="M122" s="1">
        <v>300000</v>
      </c>
      <c r="N122" s="1">
        <v>700000</v>
      </c>
      <c r="O122" s="1">
        <v>14.648400000000001</v>
      </c>
      <c r="P122" s="1">
        <v>0</v>
      </c>
      <c r="Q122" s="1">
        <v>300000</v>
      </c>
      <c r="R122" s="1">
        <v>0</v>
      </c>
      <c r="S122" s="1">
        <v>14.648400000000001</v>
      </c>
      <c r="T122" s="1">
        <v>0</v>
      </c>
      <c r="U122" s="1">
        <v>300000</v>
      </c>
      <c r="V122" s="1">
        <v>0</v>
      </c>
    </row>
    <row r="123" spans="1:22" hidden="1" x14ac:dyDescent="0.25">
      <c r="A123" s="4" t="s">
        <v>133</v>
      </c>
      <c r="B123" s="6" t="s">
        <v>134</v>
      </c>
      <c r="C123" s="1">
        <v>1229000</v>
      </c>
      <c r="D123" s="1">
        <v>0</v>
      </c>
      <c r="E123" s="1">
        <v>0</v>
      </c>
      <c r="F123" s="1">
        <v>1229000</v>
      </c>
      <c r="G123" s="1">
        <v>0</v>
      </c>
      <c r="H123" s="1">
        <v>1229000</v>
      </c>
      <c r="I123" s="1">
        <v>0</v>
      </c>
      <c r="J123" s="1">
        <v>800000</v>
      </c>
      <c r="K123" s="1">
        <v>429000</v>
      </c>
      <c r="L123" s="1">
        <v>0</v>
      </c>
      <c r="M123" s="1">
        <v>0</v>
      </c>
      <c r="N123" s="1">
        <v>800000</v>
      </c>
      <c r="O123" s="1">
        <v>0</v>
      </c>
      <c r="P123" s="1">
        <v>0</v>
      </c>
      <c r="Q123" s="1">
        <v>0</v>
      </c>
      <c r="R123" s="1">
        <v>0</v>
      </c>
      <c r="S123" s="1">
        <v>0</v>
      </c>
      <c r="T123" s="1">
        <v>0</v>
      </c>
      <c r="U123" s="1">
        <v>0</v>
      </c>
      <c r="V123" s="1">
        <v>0</v>
      </c>
    </row>
    <row r="124" spans="1:22" x14ac:dyDescent="0.25">
      <c r="A124" s="5" t="s">
        <v>22</v>
      </c>
      <c r="B124" s="7" t="s">
        <v>23</v>
      </c>
      <c r="C124" s="1">
        <v>1229000</v>
      </c>
      <c r="D124" s="1">
        <v>0</v>
      </c>
      <c r="E124" s="1">
        <v>0</v>
      </c>
      <c r="F124" s="1">
        <v>1229000</v>
      </c>
      <c r="G124" s="1">
        <v>0</v>
      </c>
      <c r="H124" s="1">
        <v>1229000</v>
      </c>
      <c r="I124" s="1">
        <v>0</v>
      </c>
      <c r="J124" s="1">
        <v>800000</v>
      </c>
      <c r="K124" s="1">
        <v>429000</v>
      </c>
      <c r="L124" s="1">
        <v>0</v>
      </c>
      <c r="M124" s="1">
        <v>0</v>
      </c>
      <c r="N124" s="1">
        <v>800000</v>
      </c>
      <c r="O124" s="1">
        <v>0</v>
      </c>
      <c r="P124" s="1">
        <v>0</v>
      </c>
      <c r="Q124" s="1">
        <v>0</v>
      </c>
      <c r="R124" s="1">
        <v>0</v>
      </c>
      <c r="S124" s="1">
        <v>0</v>
      </c>
      <c r="T124" s="1">
        <v>0</v>
      </c>
      <c r="U124" s="1">
        <v>0</v>
      </c>
      <c r="V124" s="1">
        <v>0</v>
      </c>
    </row>
    <row r="125" spans="1:22" hidden="1" x14ac:dyDescent="0.25">
      <c r="A125" s="4" t="s">
        <v>135</v>
      </c>
      <c r="B125" s="6" t="s">
        <v>136</v>
      </c>
      <c r="C125" s="1">
        <v>81920000</v>
      </c>
      <c r="D125" s="1">
        <v>0</v>
      </c>
      <c r="E125" s="1">
        <v>0</v>
      </c>
      <c r="F125" s="1">
        <v>81920000</v>
      </c>
      <c r="G125" s="1">
        <v>0</v>
      </c>
      <c r="H125" s="1">
        <v>81920000</v>
      </c>
      <c r="I125" s="1">
        <v>0</v>
      </c>
      <c r="J125" s="1">
        <v>81920000</v>
      </c>
      <c r="K125" s="1">
        <v>0</v>
      </c>
      <c r="L125" s="1">
        <v>3146130</v>
      </c>
      <c r="M125" s="1">
        <v>12772160</v>
      </c>
      <c r="N125" s="1">
        <v>69147840</v>
      </c>
      <c r="O125" s="1">
        <v>15.590999999999999</v>
      </c>
      <c r="P125" s="1">
        <v>3146130</v>
      </c>
      <c r="Q125" s="1">
        <v>12772160</v>
      </c>
      <c r="R125" s="1">
        <v>0</v>
      </c>
      <c r="S125" s="1">
        <v>15.590999999999999</v>
      </c>
      <c r="T125" s="1">
        <v>3146130</v>
      </c>
      <c r="U125" s="1">
        <v>12772160</v>
      </c>
      <c r="V125" s="1">
        <v>0</v>
      </c>
    </row>
    <row r="126" spans="1:22" x14ac:dyDescent="0.25">
      <c r="A126" s="5" t="s">
        <v>22</v>
      </c>
      <c r="B126" s="7" t="s">
        <v>23</v>
      </c>
      <c r="C126" s="1">
        <v>81920000</v>
      </c>
      <c r="D126" s="1">
        <v>0</v>
      </c>
      <c r="E126" s="1">
        <v>0</v>
      </c>
      <c r="F126" s="1">
        <v>81920000</v>
      </c>
      <c r="G126" s="1">
        <v>0</v>
      </c>
      <c r="H126" s="1">
        <v>81920000</v>
      </c>
      <c r="I126" s="1">
        <v>0</v>
      </c>
      <c r="J126" s="1">
        <v>81920000</v>
      </c>
      <c r="K126" s="1">
        <v>0</v>
      </c>
      <c r="L126" s="1">
        <v>3146130</v>
      </c>
      <c r="M126" s="1">
        <v>12772160</v>
      </c>
      <c r="N126" s="1">
        <v>69147840</v>
      </c>
      <c r="O126" s="1">
        <v>15.590999999999999</v>
      </c>
      <c r="P126" s="1">
        <v>3146130</v>
      </c>
      <c r="Q126" s="1">
        <v>12772160</v>
      </c>
      <c r="R126" s="1">
        <v>0</v>
      </c>
      <c r="S126" s="1">
        <v>15.590999999999999</v>
      </c>
      <c r="T126" s="1">
        <v>3146130</v>
      </c>
      <c r="U126" s="1">
        <v>12772160</v>
      </c>
      <c r="V126" s="1">
        <v>0</v>
      </c>
    </row>
    <row r="127" spans="1:22" hidden="1" x14ac:dyDescent="0.25">
      <c r="A127" s="4" t="s">
        <v>137</v>
      </c>
      <c r="B127" s="6" t="s">
        <v>138</v>
      </c>
      <c r="C127" s="1">
        <v>15360000</v>
      </c>
      <c r="D127" s="1">
        <v>0</v>
      </c>
      <c r="E127" s="1">
        <v>0</v>
      </c>
      <c r="F127" s="1">
        <v>15360000</v>
      </c>
      <c r="G127" s="1">
        <v>0</v>
      </c>
      <c r="H127" s="1">
        <v>15360000</v>
      </c>
      <c r="I127" s="1">
        <v>0</v>
      </c>
      <c r="J127" s="1">
        <v>15360000</v>
      </c>
      <c r="K127" s="1">
        <v>0</v>
      </c>
      <c r="L127" s="1">
        <v>0</v>
      </c>
      <c r="M127" s="1">
        <v>3110450</v>
      </c>
      <c r="N127" s="1">
        <v>12249550</v>
      </c>
      <c r="O127" s="1">
        <v>20.250299999999999</v>
      </c>
      <c r="P127" s="1">
        <v>0</v>
      </c>
      <c r="Q127" s="1">
        <v>3110450</v>
      </c>
      <c r="R127" s="1">
        <v>0</v>
      </c>
      <c r="S127" s="1">
        <v>20.250299999999999</v>
      </c>
      <c r="T127" s="1">
        <v>0</v>
      </c>
      <c r="U127" s="1">
        <v>3110450</v>
      </c>
      <c r="V127" s="1">
        <v>0</v>
      </c>
    </row>
    <row r="128" spans="1:22" x14ac:dyDescent="0.25">
      <c r="A128" s="5" t="s">
        <v>22</v>
      </c>
      <c r="B128" s="7" t="s">
        <v>23</v>
      </c>
      <c r="C128" s="1">
        <v>15360000</v>
      </c>
      <c r="D128" s="1">
        <v>0</v>
      </c>
      <c r="E128" s="1">
        <v>0</v>
      </c>
      <c r="F128" s="1">
        <v>15360000</v>
      </c>
      <c r="G128" s="1">
        <v>0</v>
      </c>
      <c r="H128" s="1">
        <v>15360000</v>
      </c>
      <c r="I128" s="1">
        <v>0</v>
      </c>
      <c r="J128" s="1">
        <v>15360000</v>
      </c>
      <c r="K128" s="1">
        <v>0</v>
      </c>
      <c r="L128" s="1">
        <v>0</v>
      </c>
      <c r="M128" s="1">
        <v>3110450</v>
      </c>
      <c r="N128" s="1">
        <v>12249550</v>
      </c>
      <c r="O128" s="1">
        <v>20.250299999999999</v>
      </c>
      <c r="P128" s="1">
        <v>0</v>
      </c>
      <c r="Q128" s="1">
        <v>3110450</v>
      </c>
      <c r="R128" s="1">
        <v>0</v>
      </c>
      <c r="S128" s="1">
        <v>20.250299999999999</v>
      </c>
      <c r="T128" s="1">
        <v>0</v>
      </c>
      <c r="U128" s="1">
        <v>3110450</v>
      </c>
      <c r="V128" s="1">
        <v>0</v>
      </c>
    </row>
    <row r="129" spans="1:22" hidden="1" x14ac:dyDescent="0.25">
      <c r="A129" s="4" t="s">
        <v>139</v>
      </c>
      <c r="B129" s="6" t="s">
        <v>140</v>
      </c>
      <c r="C129" s="1">
        <v>8192000</v>
      </c>
      <c r="D129" s="1">
        <v>0</v>
      </c>
      <c r="E129" s="1">
        <v>0</v>
      </c>
      <c r="F129" s="1">
        <v>8192000</v>
      </c>
      <c r="G129" s="1">
        <v>0</v>
      </c>
      <c r="H129" s="1">
        <v>8192000</v>
      </c>
      <c r="I129" s="1">
        <v>0</v>
      </c>
      <c r="J129" s="1">
        <v>8192000</v>
      </c>
      <c r="K129" s="1">
        <v>0</v>
      </c>
      <c r="L129" s="1">
        <v>437360</v>
      </c>
      <c r="M129" s="1">
        <v>1746210</v>
      </c>
      <c r="N129" s="1">
        <v>6445790</v>
      </c>
      <c r="O129" s="1">
        <v>21.315999999999999</v>
      </c>
      <c r="P129" s="1">
        <v>437360</v>
      </c>
      <c r="Q129" s="1">
        <v>1746210</v>
      </c>
      <c r="R129" s="1">
        <v>0</v>
      </c>
      <c r="S129" s="1">
        <v>21.315999999999999</v>
      </c>
      <c r="T129" s="1">
        <v>437360</v>
      </c>
      <c r="U129" s="1">
        <v>1746210</v>
      </c>
      <c r="V129" s="1">
        <v>0</v>
      </c>
    </row>
    <row r="130" spans="1:22" x14ac:dyDescent="0.25">
      <c r="A130" s="5" t="s">
        <v>22</v>
      </c>
      <c r="B130" s="7" t="s">
        <v>23</v>
      </c>
      <c r="C130" s="1">
        <v>8192000</v>
      </c>
      <c r="D130" s="1">
        <v>0</v>
      </c>
      <c r="E130" s="1">
        <v>0</v>
      </c>
      <c r="F130" s="1">
        <v>8192000</v>
      </c>
      <c r="G130" s="1">
        <v>0</v>
      </c>
      <c r="H130" s="1">
        <v>8192000</v>
      </c>
      <c r="I130" s="1">
        <v>0</v>
      </c>
      <c r="J130" s="1">
        <v>8192000</v>
      </c>
      <c r="K130" s="1">
        <v>0</v>
      </c>
      <c r="L130" s="1">
        <v>437360</v>
      </c>
      <c r="M130" s="1">
        <v>1746210</v>
      </c>
      <c r="N130" s="1">
        <v>6445790</v>
      </c>
      <c r="O130" s="1">
        <v>21.315999999999999</v>
      </c>
      <c r="P130" s="1">
        <v>437360</v>
      </c>
      <c r="Q130" s="1">
        <v>1746210</v>
      </c>
      <c r="R130" s="1">
        <v>0</v>
      </c>
      <c r="S130" s="1">
        <v>21.315999999999999</v>
      </c>
      <c r="T130" s="1">
        <v>437360</v>
      </c>
      <c r="U130" s="1">
        <v>1746210</v>
      </c>
      <c r="V130" s="1">
        <v>0</v>
      </c>
    </row>
    <row r="131" spans="1:22" hidden="1" x14ac:dyDescent="0.25">
      <c r="A131" s="4" t="s">
        <v>141</v>
      </c>
      <c r="B131" s="6" t="s">
        <v>142</v>
      </c>
      <c r="C131" s="1">
        <v>1536000</v>
      </c>
      <c r="D131" s="1">
        <v>0</v>
      </c>
      <c r="E131" s="1">
        <v>0</v>
      </c>
      <c r="F131" s="1">
        <v>1536000</v>
      </c>
      <c r="G131" s="1">
        <v>0</v>
      </c>
      <c r="H131" s="1">
        <v>1536000</v>
      </c>
      <c r="I131" s="1">
        <v>0</v>
      </c>
      <c r="J131" s="1">
        <v>1536000</v>
      </c>
      <c r="K131" s="1">
        <v>0</v>
      </c>
      <c r="L131" s="1">
        <v>37970</v>
      </c>
      <c r="M131" s="1">
        <v>155320</v>
      </c>
      <c r="N131" s="1">
        <v>1380680</v>
      </c>
      <c r="O131" s="1">
        <v>10.112</v>
      </c>
      <c r="P131" s="1">
        <v>0</v>
      </c>
      <c r="Q131" s="1">
        <v>117350</v>
      </c>
      <c r="R131" s="1">
        <v>37970</v>
      </c>
      <c r="S131" s="1">
        <v>7.64</v>
      </c>
      <c r="T131" s="1">
        <v>0</v>
      </c>
      <c r="U131" s="1">
        <v>117350</v>
      </c>
      <c r="V131" s="1">
        <v>0</v>
      </c>
    </row>
    <row r="132" spans="1:22" x14ac:dyDescent="0.25">
      <c r="A132" s="5" t="s">
        <v>22</v>
      </c>
      <c r="B132" s="7" t="s">
        <v>23</v>
      </c>
      <c r="C132" s="1">
        <v>1536000</v>
      </c>
      <c r="D132" s="1">
        <v>0</v>
      </c>
      <c r="E132" s="1">
        <v>0</v>
      </c>
      <c r="F132" s="1">
        <v>1536000</v>
      </c>
      <c r="G132" s="1">
        <v>0</v>
      </c>
      <c r="H132" s="1">
        <v>1536000</v>
      </c>
      <c r="I132" s="1">
        <v>0</v>
      </c>
      <c r="J132" s="1">
        <v>1536000</v>
      </c>
      <c r="K132" s="1">
        <v>0</v>
      </c>
      <c r="L132" s="1">
        <v>37970</v>
      </c>
      <c r="M132" s="1">
        <v>155320</v>
      </c>
      <c r="N132" s="1">
        <v>1380680</v>
      </c>
      <c r="O132" s="1">
        <v>10.112</v>
      </c>
      <c r="P132" s="1">
        <v>0</v>
      </c>
      <c r="Q132" s="1">
        <v>117350</v>
      </c>
      <c r="R132" s="1">
        <v>37970</v>
      </c>
      <c r="S132" s="1">
        <v>7.64</v>
      </c>
      <c r="T132" s="1">
        <v>0</v>
      </c>
      <c r="U132" s="1">
        <v>117350</v>
      </c>
      <c r="V132" s="1">
        <v>0</v>
      </c>
    </row>
    <row r="133" spans="1:22" hidden="1" x14ac:dyDescent="0.25">
      <c r="A133" s="4" t="s">
        <v>143</v>
      </c>
      <c r="B133" s="6" t="s">
        <v>144</v>
      </c>
      <c r="C133" s="1">
        <v>42830000</v>
      </c>
      <c r="D133" s="1">
        <v>0</v>
      </c>
      <c r="E133" s="1">
        <v>0</v>
      </c>
      <c r="F133" s="1">
        <v>42830000</v>
      </c>
      <c r="G133" s="1">
        <v>0</v>
      </c>
      <c r="H133" s="1">
        <v>42830000</v>
      </c>
      <c r="I133" s="1">
        <v>0</v>
      </c>
      <c r="J133" s="1">
        <v>0</v>
      </c>
      <c r="K133" s="1">
        <v>42830000</v>
      </c>
      <c r="L133" s="1">
        <v>0</v>
      </c>
      <c r="M133" s="1">
        <v>0</v>
      </c>
      <c r="N133" s="1">
        <v>0</v>
      </c>
      <c r="O133" s="1">
        <v>0</v>
      </c>
      <c r="P133" s="1">
        <v>0</v>
      </c>
      <c r="Q133" s="1">
        <v>0</v>
      </c>
      <c r="R133" s="1">
        <v>0</v>
      </c>
      <c r="S133" s="1">
        <v>0</v>
      </c>
      <c r="T133" s="1">
        <v>0</v>
      </c>
      <c r="U133" s="1">
        <v>0</v>
      </c>
      <c r="V133" s="1">
        <v>0</v>
      </c>
    </row>
    <row r="134" spans="1:22" x14ac:dyDescent="0.25">
      <c r="A134" s="5" t="s">
        <v>22</v>
      </c>
      <c r="B134" s="7" t="s">
        <v>23</v>
      </c>
      <c r="C134" s="1">
        <v>42830000</v>
      </c>
      <c r="D134" s="1">
        <v>0</v>
      </c>
      <c r="E134" s="1">
        <v>0</v>
      </c>
      <c r="F134" s="1">
        <v>42830000</v>
      </c>
      <c r="G134" s="1">
        <v>0</v>
      </c>
      <c r="H134" s="1">
        <v>42830000</v>
      </c>
      <c r="I134" s="1">
        <v>0</v>
      </c>
      <c r="J134" s="1">
        <v>0</v>
      </c>
      <c r="K134" s="1">
        <v>42830000</v>
      </c>
      <c r="L134" s="1">
        <v>0</v>
      </c>
      <c r="M134" s="1">
        <v>0</v>
      </c>
      <c r="N134" s="1">
        <v>0</v>
      </c>
      <c r="O134" s="1">
        <v>0</v>
      </c>
      <c r="P134" s="1">
        <v>0</v>
      </c>
      <c r="Q134" s="1">
        <v>0</v>
      </c>
      <c r="R134" s="1">
        <v>0</v>
      </c>
      <c r="S134" s="1">
        <v>0</v>
      </c>
      <c r="T134" s="1">
        <v>0</v>
      </c>
      <c r="U134" s="1">
        <v>0</v>
      </c>
      <c r="V134" s="1">
        <v>0</v>
      </c>
    </row>
    <row r="135" spans="1:22" hidden="1" x14ac:dyDescent="0.25">
      <c r="A135" s="4" t="s">
        <v>145</v>
      </c>
      <c r="B135" s="6" t="s">
        <v>146</v>
      </c>
      <c r="C135" s="1">
        <v>50000000</v>
      </c>
      <c r="D135" s="1">
        <v>0</v>
      </c>
      <c r="E135" s="1">
        <v>0</v>
      </c>
      <c r="F135" s="1">
        <v>50000000</v>
      </c>
      <c r="G135" s="1">
        <v>0</v>
      </c>
      <c r="H135" s="1">
        <v>50000000</v>
      </c>
      <c r="I135" s="1">
        <v>0</v>
      </c>
      <c r="J135" s="1">
        <v>0</v>
      </c>
      <c r="K135" s="1">
        <v>50000000</v>
      </c>
      <c r="L135" s="1">
        <v>0</v>
      </c>
      <c r="M135" s="1">
        <v>0</v>
      </c>
      <c r="N135" s="1">
        <v>0</v>
      </c>
      <c r="O135" s="1">
        <v>0</v>
      </c>
      <c r="P135" s="1">
        <v>0</v>
      </c>
      <c r="Q135" s="1">
        <v>0</v>
      </c>
      <c r="R135" s="1">
        <v>0</v>
      </c>
      <c r="S135" s="1">
        <v>0</v>
      </c>
      <c r="T135" s="1">
        <v>0</v>
      </c>
      <c r="U135" s="1">
        <v>0</v>
      </c>
      <c r="V135" s="1">
        <v>0</v>
      </c>
    </row>
    <row r="136" spans="1:22" x14ac:dyDescent="0.25">
      <c r="A136" s="5" t="s">
        <v>22</v>
      </c>
      <c r="B136" s="7" t="s">
        <v>23</v>
      </c>
      <c r="C136" s="1">
        <v>50000000</v>
      </c>
      <c r="D136" s="1">
        <v>0</v>
      </c>
      <c r="E136" s="1">
        <v>0</v>
      </c>
      <c r="F136" s="1">
        <v>50000000</v>
      </c>
      <c r="G136" s="1">
        <v>0</v>
      </c>
      <c r="H136" s="1">
        <v>50000000</v>
      </c>
      <c r="I136" s="1">
        <v>0</v>
      </c>
      <c r="J136" s="1">
        <v>0</v>
      </c>
      <c r="K136" s="1">
        <v>50000000</v>
      </c>
      <c r="L136" s="1">
        <v>0</v>
      </c>
      <c r="M136" s="1">
        <v>0</v>
      </c>
      <c r="N136" s="1">
        <v>0</v>
      </c>
      <c r="O136" s="1">
        <v>0</v>
      </c>
      <c r="P136" s="1">
        <v>0</v>
      </c>
      <c r="Q136" s="1">
        <v>0</v>
      </c>
      <c r="R136" s="1">
        <v>0</v>
      </c>
      <c r="S136" s="1">
        <v>0</v>
      </c>
      <c r="T136" s="1">
        <v>0</v>
      </c>
      <c r="U136" s="1">
        <v>0</v>
      </c>
      <c r="V136" s="1">
        <v>0</v>
      </c>
    </row>
    <row r="137" spans="1:22" hidden="1" x14ac:dyDescent="0.25">
      <c r="A137" s="4" t="s">
        <v>147</v>
      </c>
      <c r="B137" s="6" t="s">
        <v>148</v>
      </c>
      <c r="C137" s="1">
        <v>74951000</v>
      </c>
      <c r="D137" s="1">
        <v>0</v>
      </c>
      <c r="E137" s="1">
        <v>0</v>
      </c>
      <c r="F137" s="1">
        <v>74951000</v>
      </c>
      <c r="G137" s="1">
        <v>0</v>
      </c>
      <c r="H137" s="1">
        <v>74951000</v>
      </c>
      <c r="I137" s="1">
        <v>0</v>
      </c>
      <c r="J137" s="1">
        <v>0</v>
      </c>
      <c r="K137" s="1">
        <v>74951000</v>
      </c>
      <c r="L137" s="1">
        <v>0</v>
      </c>
      <c r="M137" s="1">
        <v>0</v>
      </c>
      <c r="N137" s="1">
        <v>0</v>
      </c>
      <c r="O137" s="1">
        <v>0</v>
      </c>
      <c r="P137" s="1">
        <v>0</v>
      </c>
      <c r="Q137" s="1">
        <v>0</v>
      </c>
      <c r="R137" s="1">
        <v>0</v>
      </c>
      <c r="S137" s="1">
        <v>0</v>
      </c>
      <c r="T137" s="1">
        <v>0</v>
      </c>
      <c r="U137" s="1">
        <v>0</v>
      </c>
      <c r="V137" s="1">
        <v>0</v>
      </c>
    </row>
    <row r="138" spans="1:22" x14ac:dyDescent="0.25">
      <c r="A138" s="5" t="s">
        <v>22</v>
      </c>
      <c r="B138" s="7" t="s">
        <v>23</v>
      </c>
      <c r="C138" s="1">
        <v>74951000</v>
      </c>
      <c r="D138" s="1">
        <v>0</v>
      </c>
      <c r="E138" s="1">
        <v>0</v>
      </c>
      <c r="F138" s="1">
        <v>74951000</v>
      </c>
      <c r="G138" s="1">
        <v>0</v>
      </c>
      <c r="H138" s="1">
        <v>74951000</v>
      </c>
      <c r="I138" s="1">
        <v>0</v>
      </c>
      <c r="J138" s="1">
        <v>0</v>
      </c>
      <c r="K138" s="1">
        <v>74951000</v>
      </c>
      <c r="L138" s="1">
        <v>0</v>
      </c>
      <c r="M138" s="1">
        <v>0</v>
      </c>
      <c r="N138" s="1">
        <v>0</v>
      </c>
      <c r="O138" s="1">
        <v>0</v>
      </c>
      <c r="P138" s="1">
        <v>0</v>
      </c>
      <c r="Q138" s="1">
        <v>0</v>
      </c>
      <c r="R138" s="1">
        <v>0</v>
      </c>
      <c r="S138" s="1">
        <v>0</v>
      </c>
      <c r="T138" s="1">
        <v>0</v>
      </c>
      <c r="U138" s="1">
        <v>0</v>
      </c>
      <c r="V138" s="1">
        <v>0</v>
      </c>
    </row>
    <row r="139" spans="1:22" hidden="1" x14ac:dyDescent="0.25">
      <c r="A139" s="4" t="s">
        <v>149</v>
      </c>
      <c r="B139" s="6" t="s">
        <v>150</v>
      </c>
      <c r="C139" s="1">
        <v>2522911000</v>
      </c>
      <c r="D139" s="1">
        <v>0</v>
      </c>
      <c r="E139" s="1">
        <v>0</v>
      </c>
      <c r="F139" s="1">
        <v>2522911000</v>
      </c>
      <c r="G139" s="1">
        <v>0</v>
      </c>
      <c r="H139" s="1">
        <v>2522911000</v>
      </c>
      <c r="I139" s="1">
        <v>0</v>
      </c>
      <c r="J139" s="1">
        <v>1811359167</v>
      </c>
      <c r="K139" s="1">
        <v>711551833</v>
      </c>
      <c r="L139" s="1">
        <v>52000000</v>
      </c>
      <c r="M139" s="1">
        <v>760695667</v>
      </c>
      <c r="N139" s="1">
        <v>1050663500</v>
      </c>
      <c r="O139" s="1">
        <v>30.151499999999999</v>
      </c>
      <c r="P139" s="1">
        <v>96942199</v>
      </c>
      <c r="Q139" s="1">
        <v>183174397</v>
      </c>
      <c r="R139" s="1">
        <v>577521270</v>
      </c>
      <c r="S139" s="1">
        <v>7.2603999999999997</v>
      </c>
      <c r="T139" s="1">
        <v>96942199</v>
      </c>
      <c r="U139" s="1">
        <v>183174397</v>
      </c>
      <c r="V139" s="1">
        <v>0</v>
      </c>
    </row>
    <row r="140" spans="1:22" x14ac:dyDescent="0.25">
      <c r="A140" s="5">
        <v>1082001052</v>
      </c>
      <c r="B140" s="7" t="s">
        <v>151</v>
      </c>
      <c r="C140" s="1">
        <v>2522911000</v>
      </c>
      <c r="D140" s="1">
        <v>0</v>
      </c>
      <c r="E140" s="1">
        <v>0</v>
      </c>
      <c r="F140" s="1">
        <v>2522911000</v>
      </c>
      <c r="G140" s="1">
        <v>0</v>
      </c>
      <c r="H140" s="1">
        <v>2522911000</v>
      </c>
      <c r="I140" s="1">
        <v>0</v>
      </c>
      <c r="J140" s="1">
        <v>1811359167</v>
      </c>
      <c r="K140" s="1">
        <v>711551833</v>
      </c>
      <c r="L140" s="1">
        <v>52000000</v>
      </c>
      <c r="M140" s="1">
        <v>760695667</v>
      </c>
      <c r="N140" s="1">
        <v>1050663500</v>
      </c>
      <c r="O140" s="1">
        <v>30.151499999999999</v>
      </c>
      <c r="P140" s="1">
        <v>96942199</v>
      </c>
      <c r="Q140" s="1">
        <v>183174397</v>
      </c>
      <c r="R140" s="1">
        <v>577521270</v>
      </c>
      <c r="S140" s="1">
        <v>7.2603999999999997</v>
      </c>
      <c r="T140" s="1">
        <v>96942199</v>
      </c>
      <c r="U140" s="1">
        <v>183174397</v>
      </c>
      <c r="V140" s="1">
        <v>0</v>
      </c>
    </row>
    <row r="141" spans="1:22" x14ac:dyDescent="0.25">
      <c r="A141" s="5" t="s">
        <v>22</v>
      </c>
      <c r="B141" s="7" t="s">
        <v>23</v>
      </c>
      <c r="C141" s="1">
        <v>2388996000</v>
      </c>
      <c r="D141" s="1">
        <v>0</v>
      </c>
      <c r="E141" s="1">
        <v>0</v>
      </c>
      <c r="F141" s="1">
        <v>2388996000</v>
      </c>
      <c r="G141" s="1">
        <v>0</v>
      </c>
      <c r="H141" s="1">
        <v>2388996000</v>
      </c>
      <c r="I141" s="1">
        <v>0</v>
      </c>
      <c r="J141" s="1">
        <v>1811359167</v>
      </c>
      <c r="K141" s="1">
        <v>577636833</v>
      </c>
      <c r="L141" s="1">
        <v>52000000</v>
      </c>
      <c r="M141" s="1">
        <v>760695667</v>
      </c>
      <c r="N141" s="1">
        <v>1050663500</v>
      </c>
      <c r="O141" s="1">
        <v>31.8416</v>
      </c>
      <c r="P141" s="1">
        <v>96942199</v>
      </c>
      <c r="Q141" s="1">
        <v>183174397</v>
      </c>
      <c r="R141" s="1">
        <v>577521270</v>
      </c>
      <c r="S141" s="1">
        <v>7.6673999999999998</v>
      </c>
      <c r="T141" s="1">
        <v>96942199</v>
      </c>
      <c r="U141" s="1">
        <v>183174397</v>
      </c>
      <c r="V141" s="1">
        <v>0</v>
      </c>
    </row>
    <row r="142" spans="1:22" x14ac:dyDescent="0.25">
      <c r="A142" s="5" t="s">
        <v>152</v>
      </c>
      <c r="B142" s="7" t="s">
        <v>153</v>
      </c>
      <c r="C142" s="1">
        <v>3000000</v>
      </c>
      <c r="D142" s="1">
        <v>0</v>
      </c>
      <c r="E142" s="1">
        <v>0</v>
      </c>
      <c r="F142" s="1">
        <v>3000000</v>
      </c>
      <c r="G142" s="1">
        <v>0</v>
      </c>
      <c r="H142" s="1">
        <v>3000000</v>
      </c>
      <c r="I142" s="1">
        <v>0</v>
      </c>
      <c r="J142" s="1">
        <v>0</v>
      </c>
      <c r="K142" s="1">
        <v>3000000</v>
      </c>
      <c r="L142" s="1">
        <v>0</v>
      </c>
      <c r="M142" s="1">
        <v>0</v>
      </c>
      <c r="N142" s="1">
        <v>0</v>
      </c>
      <c r="O142" s="1">
        <v>0</v>
      </c>
      <c r="P142" s="1">
        <v>0</v>
      </c>
      <c r="Q142" s="1">
        <v>0</v>
      </c>
      <c r="R142" s="1">
        <v>0</v>
      </c>
      <c r="S142" s="1">
        <v>0</v>
      </c>
      <c r="T142" s="1">
        <v>0</v>
      </c>
      <c r="U142" s="1">
        <v>0</v>
      </c>
      <c r="V142" s="1">
        <v>0</v>
      </c>
    </row>
    <row r="143" spans="1:22" x14ac:dyDescent="0.25">
      <c r="A143" s="5" t="s">
        <v>154</v>
      </c>
      <c r="B143" s="7" t="s">
        <v>155</v>
      </c>
      <c r="C143" s="1">
        <v>130915000</v>
      </c>
      <c r="D143" s="1">
        <v>0</v>
      </c>
      <c r="E143" s="1">
        <v>0</v>
      </c>
      <c r="F143" s="1">
        <v>130915000</v>
      </c>
      <c r="G143" s="1">
        <v>0</v>
      </c>
      <c r="H143" s="1">
        <v>130915000</v>
      </c>
      <c r="I143" s="1">
        <v>0</v>
      </c>
      <c r="J143" s="1">
        <v>0</v>
      </c>
      <c r="K143" s="1">
        <v>130915000</v>
      </c>
      <c r="L143" s="1">
        <v>0</v>
      </c>
      <c r="M143" s="1">
        <v>0</v>
      </c>
      <c r="N143" s="1">
        <v>0</v>
      </c>
      <c r="O143" s="1">
        <v>0</v>
      </c>
      <c r="P143" s="1">
        <v>0</v>
      </c>
      <c r="Q143" s="1">
        <v>0</v>
      </c>
      <c r="R143" s="1">
        <v>0</v>
      </c>
      <c r="S143" s="1">
        <v>0</v>
      </c>
      <c r="T143" s="1">
        <v>0</v>
      </c>
      <c r="U143" s="1">
        <v>0</v>
      </c>
      <c r="V143" s="1">
        <v>0</v>
      </c>
    </row>
    <row r="144" spans="1:22" hidden="1" x14ac:dyDescent="0.25">
      <c r="A144" s="4" t="s">
        <v>156</v>
      </c>
      <c r="B144" s="6" t="s">
        <v>157</v>
      </c>
      <c r="C144" s="1">
        <v>1267156000</v>
      </c>
      <c r="D144" s="1">
        <v>0</v>
      </c>
      <c r="E144" s="1">
        <v>0</v>
      </c>
      <c r="F144" s="1">
        <v>1267156000</v>
      </c>
      <c r="G144" s="1">
        <v>0</v>
      </c>
      <c r="H144" s="1">
        <v>1267156000</v>
      </c>
      <c r="I144" s="1">
        <v>90703061</v>
      </c>
      <c r="J144" s="1">
        <v>480219109</v>
      </c>
      <c r="K144" s="1">
        <v>786936891</v>
      </c>
      <c r="L144" s="1">
        <v>27830221</v>
      </c>
      <c r="M144" s="1">
        <v>362525469</v>
      </c>
      <c r="N144" s="1">
        <v>117693640</v>
      </c>
      <c r="O144" s="1">
        <v>28.609400000000001</v>
      </c>
      <c r="P144" s="1">
        <v>20597001</v>
      </c>
      <c r="Q144" s="1">
        <v>70322114</v>
      </c>
      <c r="R144" s="1">
        <v>292203355</v>
      </c>
      <c r="S144" s="1">
        <v>5.5495999999999999</v>
      </c>
      <c r="T144" s="1">
        <v>20597001</v>
      </c>
      <c r="U144" s="1">
        <v>70322114</v>
      </c>
      <c r="V144" s="1">
        <v>0</v>
      </c>
    </row>
    <row r="145" spans="1:22" x14ac:dyDescent="0.25">
      <c r="A145" s="5">
        <v>1082001010</v>
      </c>
      <c r="B145" s="7" t="s">
        <v>158</v>
      </c>
      <c r="C145" s="1">
        <v>1004344000</v>
      </c>
      <c r="D145" s="1">
        <v>0</v>
      </c>
      <c r="E145" s="1">
        <v>0</v>
      </c>
      <c r="F145" s="1">
        <v>1004344000</v>
      </c>
      <c r="G145" s="1">
        <v>0</v>
      </c>
      <c r="H145" s="1">
        <v>1004344000</v>
      </c>
      <c r="I145" s="1">
        <v>90703061</v>
      </c>
      <c r="J145" s="1">
        <v>260317041</v>
      </c>
      <c r="K145" s="1">
        <v>744026959</v>
      </c>
      <c r="L145" s="1">
        <v>27830221</v>
      </c>
      <c r="M145" s="1">
        <v>197444201</v>
      </c>
      <c r="N145" s="1">
        <v>62872840</v>
      </c>
      <c r="O145" s="1">
        <v>19.658999999999999</v>
      </c>
      <c r="P145" s="1">
        <v>1475980</v>
      </c>
      <c r="Q145" s="1">
        <v>46913960</v>
      </c>
      <c r="R145" s="1">
        <v>150530241</v>
      </c>
      <c r="S145" s="1">
        <v>4.6711</v>
      </c>
      <c r="T145" s="1">
        <v>1475980</v>
      </c>
      <c r="U145" s="1">
        <v>46913960</v>
      </c>
      <c r="V145" s="1">
        <v>0</v>
      </c>
    </row>
    <row r="146" spans="1:22" x14ac:dyDescent="0.25">
      <c r="A146" s="5" t="s">
        <v>22</v>
      </c>
      <c r="B146" s="7" t="s">
        <v>23</v>
      </c>
      <c r="C146" s="1">
        <v>124344000</v>
      </c>
      <c r="D146" s="1">
        <v>0</v>
      </c>
      <c r="E146" s="1">
        <v>0</v>
      </c>
      <c r="F146" s="1">
        <v>124344000</v>
      </c>
      <c r="G146" s="1">
        <v>0</v>
      </c>
      <c r="H146" s="1">
        <v>124344000</v>
      </c>
      <c r="I146" s="1">
        <v>0</v>
      </c>
      <c r="J146" s="1">
        <v>124176000</v>
      </c>
      <c r="K146" s="1">
        <v>168000</v>
      </c>
      <c r="L146" s="1">
        <v>0</v>
      </c>
      <c r="M146" s="1">
        <v>124176000</v>
      </c>
      <c r="N146" s="1">
        <v>0</v>
      </c>
      <c r="O146" s="1">
        <v>99.864900000000006</v>
      </c>
      <c r="P146" s="1">
        <v>1475980</v>
      </c>
      <c r="Q146" s="1">
        <v>1475980</v>
      </c>
      <c r="R146" s="1">
        <v>122700020</v>
      </c>
      <c r="S146" s="1">
        <v>1.1870000000000001</v>
      </c>
      <c r="T146" s="1">
        <v>1475980</v>
      </c>
      <c r="U146" s="1">
        <v>1475980</v>
      </c>
      <c r="V146" s="1">
        <v>0</v>
      </c>
    </row>
    <row r="147" spans="1:22" x14ac:dyDescent="0.25">
      <c r="A147" s="5" t="s">
        <v>159</v>
      </c>
      <c r="B147" s="7" t="s">
        <v>160</v>
      </c>
      <c r="C147" s="1">
        <v>880000000</v>
      </c>
      <c r="D147" s="1">
        <v>0</v>
      </c>
      <c r="E147" s="1">
        <v>0</v>
      </c>
      <c r="F147" s="1">
        <v>880000000</v>
      </c>
      <c r="G147" s="1">
        <v>0</v>
      </c>
      <c r="H147" s="1">
        <v>880000000</v>
      </c>
      <c r="I147" s="1">
        <v>90703061</v>
      </c>
      <c r="J147" s="1">
        <v>136141041</v>
      </c>
      <c r="K147" s="1">
        <v>743858959</v>
      </c>
      <c r="L147" s="1">
        <v>27830221</v>
      </c>
      <c r="M147" s="1">
        <v>73268201</v>
      </c>
      <c r="N147" s="1">
        <v>62872840</v>
      </c>
      <c r="O147" s="1">
        <v>8.3259000000000007</v>
      </c>
      <c r="P147" s="1">
        <v>0</v>
      </c>
      <c r="Q147" s="1">
        <v>45437980</v>
      </c>
      <c r="R147" s="1">
        <v>27830221</v>
      </c>
      <c r="S147" s="1">
        <v>5.1634000000000002</v>
      </c>
      <c r="T147" s="1">
        <v>0</v>
      </c>
      <c r="U147" s="1">
        <v>45437980</v>
      </c>
      <c r="V147" s="1">
        <v>0</v>
      </c>
    </row>
    <row r="148" spans="1:22" x14ac:dyDescent="0.25">
      <c r="A148" s="5">
        <v>1082001042</v>
      </c>
      <c r="B148" s="7" t="s">
        <v>161</v>
      </c>
      <c r="C148" s="1">
        <v>216340000</v>
      </c>
      <c r="D148" s="1">
        <v>0</v>
      </c>
      <c r="E148" s="1">
        <v>0</v>
      </c>
      <c r="F148" s="1">
        <v>216340000</v>
      </c>
      <c r="G148" s="1">
        <v>0</v>
      </c>
      <c r="H148" s="1">
        <v>216340000</v>
      </c>
      <c r="I148" s="1">
        <v>0</v>
      </c>
      <c r="J148" s="1">
        <v>178131068</v>
      </c>
      <c r="K148" s="1">
        <v>38208932</v>
      </c>
      <c r="L148" s="1">
        <v>0</v>
      </c>
      <c r="M148" s="1">
        <v>123998268</v>
      </c>
      <c r="N148" s="1">
        <v>54132800</v>
      </c>
      <c r="O148" s="1">
        <v>57.316400000000002</v>
      </c>
      <c r="P148" s="1">
        <v>10313734</v>
      </c>
      <c r="Q148" s="1">
        <v>10313734</v>
      </c>
      <c r="R148" s="1">
        <v>113684534</v>
      </c>
      <c r="S148" s="1">
        <v>4.7674000000000003</v>
      </c>
      <c r="T148" s="1">
        <v>10313734</v>
      </c>
      <c r="U148" s="1">
        <v>10313734</v>
      </c>
      <c r="V148" s="1">
        <v>0</v>
      </c>
    </row>
    <row r="149" spans="1:22" x14ac:dyDescent="0.25">
      <c r="A149" s="5" t="s">
        <v>22</v>
      </c>
      <c r="B149" s="7" t="s">
        <v>23</v>
      </c>
      <c r="C149" s="1">
        <v>216340000</v>
      </c>
      <c r="D149" s="1">
        <v>0</v>
      </c>
      <c r="E149" s="1">
        <v>0</v>
      </c>
      <c r="F149" s="1">
        <v>216340000</v>
      </c>
      <c r="G149" s="1">
        <v>0</v>
      </c>
      <c r="H149" s="1">
        <v>216340000</v>
      </c>
      <c r="I149" s="1">
        <v>0</v>
      </c>
      <c r="J149" s="1">
        <v>178131068</v>
      </c>
      <c r="K149" s="1">
        <v>38208932</v>
      </c>
      <c r="L149" s="1">
        <v>0</v>
      </c>
      <c r="M149" s="1">
        <v>123998268</v>
      </c>
      <c r="N149" s="1">
        <v>54132800</v>
      </c>
      <c r="O149" s="1">
        <v>57.316400000000002</v>
      </c>
      <c r="P149" s="1">
        <v>10313734</v>
      </c>
      <c r="Q149" s="1">
        <v>10313734</v>
      </c>
      <c r="R149" s="1">
        <v>113684534</v>
      </c>
      <c r="S149" s="1">
        <v>4.7674000000000003</v>
      </c>
      <c r="T149" s="1">
        <v>10313734</v>
      </c>
      <c r="U149" s="1">
        <v>10313734</v>
      </c>
      <c r="V149" s="1">
        <v>0</v>
      </c>
    </row>
    <row r="150" spans="1:22" x14ac:dyDescent="0.25">
      <c r="A150" s="5">
        <v>1082001052</v>
      </c>
      <c r="B150" s="7" t="s">
        <v>151</v>
      </c>
      <c r="C150" s="1">
        <v>46472000</v>
      </c>
      <c r="D150" s="1">
        <v>0</v>
      </c>
      <c r="E150" s="1">
        <v>0</v>
      </c>
      <c r="F150" s="1">
        <v>46472000</v>
      </c>
      <c r="G150" s="1">
        <v>0</v>
      </c>
      <c r="H150" s="1">
        <v>46472000</v>
      </c>
      <c r="I150" s="1">
        <v>0</v>
      </c>
      <c r="J150" s="1">
        <v>41771000</v>
      </c>
      <c r="K150" s="1">
        <v>4701000</v>
      </c>
      <c r="L150" s="1">
        <v>0</v>
      </c>
      <c r="M150" s="1">
        <v>41083000</v>
      </c>
      <c r="N150" s="1">
        <v>688000</v>
      </c>
      <c r="O150" s="1">
        <v>88.403800000000004</v>
      </c>
      <c r="P150" s="1">
        <v>8807287</v>
      </c>
      <c r="Q150" s="1">
        <v>13094420</v>
      </c>
      <c r="R150" s="1">
        <v>27988580</v>
      </c>
      <c r="S150" s="1">
        <v>28.177</v>
      </c>
      <c r="T150" s="1">
        <v>8807287</v>
      </c>
      <c r="U150" s="1">
        <v>13094420</v>
      </c>
      <c r="V150" s="1">
        <v>0</v>
      </c>
    </row>
    <row r="151" spans="1:22" x14ac:dyDescent="0.25">
      <c r="A151" s="5" t="s">
        <v>22</v>
      </c>
      <c r="B151" s="7" t="s">
        <v>23</v>
      </c>
      <c r="C151" s="1">
        <v>46472000</v>
      </c>
      <c r="D151" s="1">
        <v>0</v>
      </c>
      <c r="E151" s="1">
        <v>0</v>
      </c>
      <c r="F151" s="1">
        <v>46472000</v>
      </c>
      <c r="G151" s="1">
        <v>0</v>
      </c>
      <c r="H151" s="1">
        <v>46472000</v>
      </c>
      <c r="I151" s="1">
        <v>0</v>
      </c>
      <c r="J151" s="1">
        <v>41771000</v>
      </c>
      <c r="K151" s="1">
        <v>4701000</v>
      </c>
      <c r="L151" s="1">
        <v>0</v>
      </c>
      <c r="M151" s="1">
        <v>41083000</v>
      </c>
      <c r="N151" s="1">
        <v>688000</v>
      </c>
      <c r="O151" s="1">
        <v>88.403800000000004</v>
      </c>
      <c r="P151" s="1">
        <v>8807287</v>
      </c>
      <c r="Q151" s="1">
        <v>13094420</v>
      </c>
      <c r="R151" s="1">
        <v>27988580</v>
      </c>
      <c r="S151" s="1">
        <v>28.177</v>
      </c>
      <c r="T151" s="1">
        <v>8807287</v>
      </c>
      <c r="U151" s="1">
        <v>13094420</v>
      </c>
      <c r="V151" s="1">
        <v>0</v>
      </c>
    </row>
    <row r="152" spans="1:22" hidden="1" x14ac:dyDescent="0.25">
      <c r="A152" s="4" t="s">
        <v>162</v>
      </c>
      <c r="B152" s="6" t="s">
        <v>163</v>
      </c>
      <c r="C152" s="1">
        <v>1100000000</v>
      </c>
      <c r="D152" s="1">
        <v>0</v>
      </c>
      <c r="E152" s="1">
        <v>0</v>
      </c>
      <c r="F152" s="1">
        <v>1100000000</v>
      </c>
      <c r="G152" s="1">
        <v>0</v>
      </c>
      <c r="H152" s="1">
        <v>1100000000</v>
      </c>
      <c r="I152" s="1">
        <v>0</v>
      </c>
      <c r="J152" s="1">
        <v>861669595</v>
      </c>
      <c r="K152" s="1">
        <v>238330405</v>
      </c>
      <c r="L152" s="1">
        <v>12700000</v>
      </c>
      <c r="M152" s="1">
        <v>513764306</v>
      </c>
      <c r="N152" s="1">
        <v>347905289</v>
      </c>
      <c r="O152" s="1">
        <v>46.705800000000004</v>
      </c>
      <c r="P152" s="1">
        <v>57791201</v>
      </c>
      <c r="Q152" s="1">
        <v>104507279</v>
      </c>
      <c r="R152" s="1">
        <v>409257027</v>
      </c>
      <c r="S152" s="1">
        <v>9.5007000000000001</v>
      </c>
      <c r="T152" s="1">
        <v>57791201</v>
      </c>
      <c r="U152" s="1">
        <v>104507279</v>
      </c>
      <c r="V152" s="1">
        <v>0</v>
      </c>
    </row>
    <row r="153" spans="1:22" x14ac:dyDescent="0.25">
      <c r="A153" s="5">
        <v>1082001010</v>
      </c>
      <c r="B153" s="7" t="s">
        <v>158</v>
      </c>
      <c r="C153" s="1">
        <v>417522000</v>
      </c>
      <c r="D153" s="1">
        <v>0</v>
      </c>
      <c r="E153" s="1">
        <v>417</v>
      </c>
      <c r="F153" s="1">
        <v>417522417</v>
      </c>
      <c r="G153" s="1">
        <v>0</v>
      </c>
      <c r="H153" s="1">
        <v>417522417</v>
      </c>
      <c r="I153" s="1">
        <v>0</v>
      </c>
      <c r="J153" s="1">
        <v>411680000</v>
      </c>
      <c r="K153" s="1">
        <v>5842417</v>
      </c>
      <c r="L153" s="1">
        <v>0</v>
      </c>
      <c r="M153" s="1">
        <v>232398973</v>
      </c>
      <c r="N153" s="1">
        <v>179281027</v>
      </c>
      <c r="O153" s="1">
        <v>55.6614</v>
      </c>
      <c r="P153" s="1">
        <v>22386000</v>
      </c>
      <c r="Q153" s="1">
        <v>44772000</v>
      </c>
      <c r="R153" s="1">
        <v>187626973</v>
      </c>
      <c r="S153" s="1">
        <v>10.7233</v>
      </c>
      <c r="T153" s="1">
        <v>22386000</v>
      </c>
      <c r="U153" s="1">
        <v>44772000</v>
      </c>
      <c r="V153" s="1">
        <v>0</v>
      </c>
    </row>
    <row r="154" spans="1:22" x14ac:dyDescent="0.25">
      <c r="A154" s="5" t="s">
        <v>22</v>
      </c>
      <c r="B154" s="7" t="s">
        <v>23</v>
      </c>
      <c r="C154" s="1">
        <v>417522000</v>
      </c>
      <c r="D154" s="1">
        <v>0</v>
      </c>
      <c r="E154" s="1">
        <v>417</v>
      </c>
      <c r="F154" s="1">
        <v>417522417</v>
      </c>
      <c r="G154" s="1">
        <v>0</v>
      </c>
      <c r="H154" s="1">
        <v>417522417</v>
      </c>
      <c r="I154" s="1">
        <v>0</v>
      </c>
      <c r="J154" s="1">
        <v>411680000</v>
      </c>
      <c r="K154" s="1">
        <v>5842417</v>
      </c>
      <c r="L154" s="1">
        <v>0</v>
      </c>
      <c r="M154" s="1">
        <v>232398973</v>
      </c>
      <c r="N154" s="1">
        <v>179281027</v>
      </c>
      <c r="O154" s="1">
        <v>55.6614</v>
      </c>
      <c r="P154" s="1">
        <v>22386000</v>
      </c>
      <c r="Q154" s="1">
        <v>44772000</v>
      </c>
      <c r="R154" s="1">
        <v>187626973</v>
      </c>
      <c r="S154" s="1">
        <v>10.7233</v>
      </c>
      <c r="T154" s="1">
        <v>22386000</v>
      </c>
      <c r="U154" s="1">
        <v>44772000</v>
      </c>
      <c r="V154" s="1">
        <v>0</v>
      </c>
    </row>
    <row r="155" spans="1:22" x14ac:dyDescent="0.25">
      <c r="A155" s="5">
        <v>1082001042</v>
      </c>
      <c r="B155" s="7" t="s">
        <v>161</v>
      </c>
      <c r="C155" s="1">
        <v>100000000</v>
      </c>
      <c r="D155" s="1">
        <v>0</v>
      </c>
      <c r="E155" s="1">
        <v>0</v>
      </c>
      <c r="F155" s="1">
        <v>100000000</v>
      </c>
      <c r="G155" s="1">
        <v>0</v>
      </c>
      <c r="H155" s="1">
        <v>100000000</v>
      </c>
      <c r="I155" s="1">
        <v>0</v>
      </c>
      <c r="J155" s="1">
        <v>84000000</v>
      </c>
      <c r="K155" s="1">
        <v>16000000</v>
      </c>
      <c r="L155" s="1">
        <v>0</v>
      </c>
      <c r="M155" s="1">
        <v>0</v>
      </c>
      <c r="N155" s="1">
        <v>84000000</v>
      </c>
      <c r="O155" s="1">
        <v>0</v>
      </c>
      <c r="P155" s="1">
        <v>0</v>
      </c>
      <c r="Q155" s="1">
        <v>0</v>
      </c>
      <c r="R155" s="1">
        <v>0</v>
      </c>
      <c r="S155" s="1">
        <v>0</v>
      </c>
      <c r="T155" s="1">
        <v>0</v>
      </c>
      <c r="U155" s="1">
        <v>0</v>
      </c>
      <c r="V155" s="1">
        <v>0</v>
      </c>
    </row>
    <row r="156" spans="1:22" x14ac:dyDescent="0.25">
      <c r="A156" s="5" t="s">
        <v>22</v>
      </c>
      <c r="B156" s="7" t="s">
        <v>23</v>
      </c>
      <c r="C156" s="1">
        <v>100000000</v>
      </c>
      <c r="D156" s="1">
        <v>0</v>
      </c>
      <c r="E156" s="1">
        <v>0</v>
      </c>
      <c r="F156" s="1">
        <v>100000000</v>
      </c>
      <c r="G156" s="1">
        <v>0</v>
      </c>
      <c r="H156" s="1">
        <v>100000000</v>
      </c>
      <c r="I156" s="1">
        <v>0</v>
      </c>
      <c r="J156" s="1">
        <v>84000000</v>
      </c>
      <c r="K156" s="1">
        <v>16000000</v>
      </c>
      <c r="L156" s="1">
        <v>0</v>
      </c>
      <c r="M156" s="1">
        <v>0</v>
      </c>
      <c r="N156" s="1">
        <v>84000000</v>
      </c>
      <c r="O156" s="1">
        <v>0</v>
      </c>
      <c r="P156" s="1">
        <v>0</v>
      </c>
      <c r="Q156" s="1">
        <v>0</v>
      </c>
      <c r="R156" s="1">
        <v>0</v>
      </c>
      <c r="S156" s="1">
        <v>0</v>
      </c>
      <c r="T156" s="1">
        <v>0</v>
      </c>
      <c r="U156" s="1">
        <v>0</v>
      </c>
      <c r="V156" s="1">
        <v>0</v>
      </c>
    </row>
    <row r="157" spans="1:22" x14ac:dyDescent="0.25">
      <c r="A157" s="5">
        <v>1082001052</v>
      </c>
      <c r="B157" s="7" t="s">
        <v>151</v>
      </c>
      <c r="C157" s="1">
        <v>582478000</v>
      </c>
      <c r="D157" s="1">
        <v>0</v>
      </c>
      <c r="E157" s="1">
        <v>-417</v>
      </c>
      <c r="F157" s="1">
        <v>582477583</v>
      </c>
      <c r="G157" s="1">
        <v>0</v>
      </c>
      <c r="H157" s="1">
        <v>582477583</v>
      </c>
      <c r="I157" s="1">
        <v>0</v>
      </c>
      <c r="J157" s="1">
        <v>365989595</v>
      </c>
      <c r="K157" s="1">
        <v>216487988</v>
      </c>
      <c r="L157" s="1">
        <v>12700000</v>
      </c>
      <c r="M157" s="1">
        <v>281365333</v>
      </c>
      <c r="N157" s="1">
        <v>84624262</v>
      </c>
      <c r="O157" s="1">
        <v>48.304900000000004</v>
      </c>
      <c r="P157" s="1">
        <v>35405201</v>
      </c>
      <c r="Q157" s="1">
        <v>59735279</v>
      </c>
      <c r="R157" s="1">
        <v>221630054</v>
      </c>
      <c r="S157" s="1">
        <v>10.2554</v>
      </c>
      <c r="T157" s="1">
        <v>35405201</v>
      </c>
      <c r="U157" s="1">
        <v>59735279</v>
      </c>
      <c r="V157" s="1">
        <v>0</v>
      </c>
    </row>
    <row r="158" spans="1:22" x14ac:dyDescent="0.25">
      <c r="A158" s="5" t="s">
        <v>22</v>
      </c>
      <c r="B158" s="7" t="s">
        <v>23</v>
      </c>
      <c r="C158" s="1">
        <v>582478000</v>
      </c>
      <c r="D158" s="1">
        <v>0</v>
      </c>
      <c r="E158" s="1">
        <v>-417</v>
      </c>
      <c r="F158" s="1">
        <v>582477583</v>
      </c>
      <c r="G158" s="1">
        <v>0</v>
      </c>
      <c r="H158" s="1">
        <v>582477583</v>
      </c>
      <c r="I158" s="1">
        <v>0</v>
      </c>
      <c r="J158" s="1">
        <v>365989595</v>
      </c>
      <c r="K158" s="1">
        <v>216487988</v>
      </c>
      <c r="L158" s="1">
        <v>12700000</v>
      </c>
      <c r="M158" s="1">
        <v>281365333</v>
      </c>
      <c r="N158" s="1">
        <v>84624262</v>
      </c>
      <c r="O158" s="1">
        <v>48.304900000000004</v>
      </c>
      <c r="P158" s="1">
        <v>35405201</v>
      </c>
      <c r="Q158" s="1">
        <v>59735279</v>
      </c>
      <c r="R158" s="1">
        <v>221630054</v>
      </c>
      <c r="S158" s="1">
        <v>10.2554</v>
      </c>
      <c r="T158" s="1">
        <v>35405201</v>
      </c>
      <c r="U158" s="1">
        <v>59735279</v>
      </c>
      <c r="V158" s="1">
        <v>0</v>
      </c>
    </row>
    <row r="159" spans="1:22" hidden="1" x14ac:dyDescent="0.25">
      <c r="A159" s="4" t="s">
        <v>164</v>
      </c>
      <c r="B159" s="6" t="s">
        <v>165</v>
      </c>
      <c r="C159" s="1">
        <v>1700000000</v>
      </c>
      <c r="D159" s="1">
        <v>0</v>
      </c>
      <c r="E159" s="1">
        <v>0</v>
      </c>
      <c r="F159" s="1">
        <v>1700000000</v>
      </c>
      <c r="G159" s="1">
        <v>0</v>
      </c>
      <c r="H159" s="1">
        <v>1700000000</v>
      </c>
      <c r="I159" s="1">
        <v>-100000000</v>
      </c>
      <c r="J159" s="1">
        <v>719349699</v>
      </c>
      <c r="K159" s="1">
        <v>980650301</v>
      </c>
      <c r="L159" s="1">
        <v>0</v>
      </c>
      <c r="M159" s="1">
        <v>395620000</v>
      </c>
      <c r="N159" s="1">
        <v>323729699</v>
      </c>
      <c r="O159" s="1">
        <v>23.271799999999999</v>
      </c>
      <c r="P159" s="1">
        <v>49678000</v>
      </c>
      <c r="Q159" s="1">
        <v>105557800</v>
      </c>
      <c r="R159" s="1">
        <v>290062200</v>
      </c>
      <c r="S159" s="1">
        <v>6.2092999999999998</v>
      </c>
      <c r="T159" s="1">
        <v>49678000</v>
      </c>
      <c r="U159" s="1">
        <v>105557800</v>
      </c>
      <c r="V159" s="1">
        <v>0</v>
      </c>
    </row>
    <row r="160" spans="1:22" x14ac:dyDescent="0.25">
      <c r="A160" s="5">
        <v>1082001042</v>
      </c>
      <c r="B160" s="7" t="s">
        <v>161</v>
      </c>
      <c r="C160" s="1">
        <v>440532000</v>
      </c>
      <c r="D160" s="1">
        <v>0</v>
      </c>
      <c r="E160" s="1">
        <v>-227</v>
      </c>
      <c r="F160" s="1">
        <v>440531773</v>
      </c>
      <c r="G160" s="1">
        <v>0</v>
      </c>
      <c r="H160" s="1">
        <v>440531773</v>
      </c>
      <c r="I160" s="1">
        <v>-100000000</v>
      </c>
      <c r="J160" s="1">
        <v>140531773</v>
      </c>
      <c r="K160" s="1">
        <v>300000000</v>
      </c>
      <c r="L160" s="1">
        <v>0</v>
      </c>
      <c r="M160" s="1">
        <v>81390000</v>
      </c>
      <c r="N160" s="1">
        <v>59141773</v>
      </c>
      <c r="O160" s="1">
        <v>18.4754</v>
      </c>
      <c r="P160" s="1">
        <v>13565000</v>
      </c>
      <c r="Q160" s="1">
        <v>22772000</v>
      </c>
      <c r="R160" s="1">
        <v>58618000</v>
      </c>
      <c r="S160" s="1">
        <v>5.1692</v>
      </c>
      <c r="T160" s="1">
        <v>13565000</v>
      </c>
      <c r="U160" s="1">
        <v>22772000</v>
      </c>
      <c r="V160" s="1">
        <v>0</v>
      </c>
    </row>
    <row r="161" spans="1:22" x14ac:dyDescent="0.25">
      <c r="A161" s="5" t="s">
        <v>22</v>
      </c>
      <c r="B161" s="7" t="s">
        <v>23</v>
      </c>
      <c r="C161" s="1">
        <v>440532000</v>
      </c>
      <c r="D161" s="1">
        <v>0</v>
      </c>
      <c r="E161" s="1">
        <v>-227</v>
      </c>
      <c r="F161" s="1">
        <v>440531773</v>
      </c>
      <c r="G161" s="1">
        <v>0</v>
      </c>
      <c r="H161" s="1">
        <v>440531773</v>
      </c>
      <c r="I161" s="1">
        <v>-100000000</v>
      </c>
      <c r="J161" s="1">
        <v>140531773</v>
      </c>
      <c r="K161" s="1">
        <v>300000000</v>
      </c>
      <c r="L161" s="1">
        <v>0</v>
      </c>
      <c r="M161" s="1">
        <v>81390000</v>
      </c>
      <c r="N161" s="1">
        <v>59141773</v>
      </c>
      <c r="O161" s="1">
        <v>18.4754</v>
      </c>
      <c r="P161" s="1">
        <v>13565000</v>
      </c>
      <c r="Q161" s="1">
        <v>22772000</v>
      </c>
      <c r="R161" s="1">
        <v>58618000</v>
      </c>
      <c r="S161" s="1">
        <v>5.1692</v>
      </c>
      <c r="T161" s="1">
        <v>13565000</v>
      </c>
      <c r="U161" s="1">
        <v>22772000</v>
      </c>
      <c r="V161" s="1">
        <v>0</v>
      </c>
    </row>
    <row r="162" spans="1:22" x14ac:dyDescent="0.25">
      <c r="A162" s="5">
        <v>1082001052</v>
      </c>
      <c r="B162" s="7" t="s">
        <v>151</v>
      </c>
      <c r="C162" s="1">
        <v>1259468000</v>
      </c>
      <c r="D162" s="1">
        <v>0</v>
      </c>
      <c r="E162" s="1">
        <v>227</v>
      </c>
      <c r="F162" s="1">
        <v>1259468227</v>
      </c>
      <c r="G162" s="1">
        <v>0</v>
      </c>
      <c r="H162" s="1">
        <v>1259468227</v>
      </c>
      <c r="I162" s="1">
        <v>0</v>
      </c>
      <c r="J162" s="1">
        <v>578817926</v>
      </c>
      <c r="K162" s="1">
        <v>680650301</v>
      </c>
      <c r="L162" s="1">
        <v>0</v>
      </c>
      <c r="M162" s="1">
        <v>314230000</v>
      </c>
      <c r="N162" s="1">
        <v>264587926</v>
      </c>
      <c r="O162" s="1">
        <v>24.949400000000001</v>
      </c>
      <c r="P162" s="1">
        <v>36113000</v>
      </c>
      <c r="Q162" s="1">
        <v>82785800</v>
      </c>
      <c r="R162" s="1">
        <v>231444200</v>
      </c>
      <c r="S162" s="1">
        <v>6.5731000000000002</v>
      </c>
      <c r="T162" s="1">
        <v>36113000</v>
      </c>
      <c r="U162" s="1">
        <v>82785800</v>
      </c>
      <c r="V162" s="1">
        <v>0</v>
      </c>
    </row>
    <row r="163" spans="1:22" x14ac:dyDescent="0.25">
      <c r="A163" s="5" t="s">
        <v>22</v>
      </c>
      <c r="B163" s="7" t="s">
        <v>23</v>
      </c>
      <c r="C163" s="1">
        <v>1259468000</v>
      </c>
      <c r="D163" s="1">
        <v>0</v>
      </c>
      <c r="E163" s="1">
        <v>227</v>
      </c>
      <c r="F163" s="1">
        <v>1259468227</v>
      </c>
      <c r="G163" s="1">
        <v>0</v>
      </c>
      <c r="H163" s="1">
        <v>1259468227</v>
      </c>
      <c r="I163" s="1">
        <v>0</v>
      </c>
      <c r="J163" s="1">
        <v>578817926</v>
      </c>
      <c r="K163" s="1">
        <v>680650301</v>
      </c>
      <c r="L163" s="1">
        <v>0</v>
      </c>
      <c r="M163" s="1">
        <v>314230000</v>
      </c>
      <c r="N163" s="1">
        <v>264587926</v>
      </c>
      <c r="O163" s="1">
        <v>24.949400000000001</v>
      </c>
      <c r="P163" s="1">
        <v>36113000</v>
      </c>
      <c r="Q163" s="1">
        <v>82785800</v>
      </c>
      <c r="R163" s="1">
        <v>231444200</v>
      </c>
      <c r="S163" s="1">
        <v>6.5731000000000002</v>
      </c>
      <c r="T163" s="1">
        <v>36113000</v>
      </c>
      <c r="U163" s="1">
        <v>82785800</v>
      </c>
      <c r="V163" s="1">
        <v>0</v>
      </c>
    </row>
    <row r="164" spans="1:22" hidden="1" x14ac:dyDescent="0.25">
      <c r="A164" s="4" t="s">
        <v>166</v>
      </c>
      <c r="B164" s="6" t="s">
        <v>167</v>
      </c>
      <c r="C164" s="1">
        <v>600000000</v>
      </c>
      <c r="D164" s="1">
        <v>0</v>
      </c>
      <c r="E164" s="1">
        <v>0</v>
      </c>
      <c r="F164" s="1">
        <v>600000000</v>
      </c>
      <c r="G164" s="1">
        <v>0</v>
      </c>
      <c r="H164" s="1">
        <v>600000000</v>
      </c>
      <c r="I164" s="1">
        <v>-20688178</v>
      </c>
      <c r="J164" s="1">
        <v>291559604</v>
      </c>
      <c r="K164" s="1">
        <v>308440396</v>
      </c>
      <c r="L164" s="1">
        <v>29775172</v>
      </c>
      <c r="M164" s="1">
        <v>204057172</v>
      </c>
      <c r="N164" s="1">
        <v>87502432</v>
      </c>
      <c r="O164" s="1">
        <v>34.009500000000003</v>
      </c>
      <c r="P164" s="1">
        <v>29047000</v>
      </c>
      <c r="Q164" s="1">
        <v>45962395</v>
      </c>
      <c r="R164" s="1">
        <v>158094777</v>
      </c>
      <c r="S164" s="1">
        <v>7.6604000000000001</v>
      </c>
      <c r="T164" s="1">
        <v>29047000</v>
      </c>
      <c r="U164" s="1">
        <v>45962395</v>
      </c>
      <c r="V164" s="1">
        <v>0</v>
      </c>
    </row>
    <row r="165" spans="1:22" x14ac:dyDescent="0.25">
      <c r="A165" s="5">
        <v>1082001052</v>
      </c>
      <c r="B165" s="7" t="s">
        <v>151</v>
      </c>
      <c r="C165" s="1">
        <v>600000000</v>
      </c>
      <c r="D165" s="1">
        <v>0</v>
      </c>
      <c r="E165" s="1">
        <v>0</v>
      </c>
      <c r="F165" s="1">
        <v>600000000</v>
      </c>
      <c r="G165" s="1">
        <v>0</v>
      </c>
      <c r="H165" s="1">
        <v>600000000</v>
      </c>
      <c r="I165" s="1">
        <v>-20688178</v>
      </c>
      <c r="J165" s="1">
        <v>291559604</v>
      </c>
      <c r="K165" s="1">
        <v>308440396</v>
      </c>
      <c r="L165" s="1">
        <v>29775172</v>
      </c>
      <c r="M165" s="1">
        <v>204057172</v>
      </c>
      <c r="N165" s="1">
        <v>87502432</v>
      </c>
      <c r="O165" s="1">
        <v>34.009500000000003</v>
      </c>
      <c r="P165" s="1">
        <v>29047000</v>
      </c>
      <c r="Q165" s="1">
        <v>45962395</v>
      </c>
      <c r="R165" s="1">
        <v>158094777</v>
      </c>
      <c r="S165" s="1">
        <v>7.6604000000000001</v>
      </c>
      <c r="T165" s="1">
        <v>29047000</v>
      </c>
      <c r="U165" s="1">
        <v>45962395</v>
      </c>
      <c r="V165" s="1">
        <v>0</v>
      </c>
    </row>
    <row r="166" spans="1:22" x14ac:dyDescent="0.25">
      <c r="A166" s="5" t="s">
        <v>22</v>
      </c>
      <c r="B166" s="7" t="s">
        <v>23</v>
      </c>
      <c r="C166" s="1">
        <v>600000000</v>
      </c>
      <c r="D166" s="1">
        <v>0</v>
      </c>
      <c r="E166" s="1">
        <v>0</v>
      </c>
      <c r="F166" s="1">
        <v>600000000</v>
      </c>
      <c r="G166" s="1">
        <v>0</v>
      </c>
      <c r="H166" s="1">
        <v>600000000</v>
      </c>
      <c r="I166" s="1">
        <v>-20688178</v>
      </c>
      <c r="J166" s="1">
        <v>291559604</v>
      </c>
      <c r="K166" s="1">
        <v>308440396</v>
      </c>
      <c r="L166" s="1">
        <v>29775172</v>
      </c>
      <c r="M166" s="1">
        <v>204057172</v>
      </c>
      <c r="N166" s="1">
        <v>87502432</v>
      </c>
      <c r="O166" s="1">
        <v>34.009500000000003</v>
      </c>
      <c r="P166" s="1">
        <v>29047000</v>
      </c>
      <c r="Q166" s="1">
        <v>45962395</v>
      </c>
      <c r="R166" s="1">
        <v>158094777</v>
      </c>
      <c r="S166" s="1">
        <v>7.6604000000000001</v>
      </c>
      <c r="T166" s="1">
        <v>29047000</v>
      </c>
      <c r="U166" s="1">
        <v>45962395</v>
      </c>
      <c r="V166" s="1">
        <v>0</v>
      </c>
    </row>
    <row r="167" spans="1:22" hidden="1" x14ac:dyDescent="0.25">
      <c r="A167" s="4" t="s">
        <v>168</v>
      </c>
      <c r="B167" s="6" t="s">
        <v>169</v>
      </c>
      <c r="C167" s="1">
        <v>2450000000</v>
      </c>
      <c r="D167" s="1">
        <v>0</v>
      </c>
      <c r="E167" s="1">
        <v>0</v>
      </c>
      <c r="F167" s="1">
        <v>2450000000</v>
      </c>
      <c r="G167" s="1">
        <v>0</v>
      </c>
      <c r="H167" s="1">
        <v>2450000000</v>
      </c>
      <c r="I167" s="1">
        <v>0</v>
      </c>
      <c r="J167" s="1">
        <v>1549563000</v>
      </c>
      <c r="K167" s="1">
        <v>900437000</v>
      </c>
      <c r="L167" s="1">
        <v>0</v>
      </c>
      <c r="M167" s="1">
        <v>1549563000</v>
      </c>
      <c r="N167" s="1">
        <v>0</v>
      </c>
      <c r="O167" s="1">
        <v>63.247500000000002</v>
      </c>
      <c r="P167" s="1">
        <v>166214401</v>
      </c>
      <c r="Q167" s="1">
        <v>356070838</v>
      </c>
      <c r="R167" s="1">
        <v>1193492162</v>
      </c>
      <c r="S167" s="1">
        <v>14.5335</v>
      </c>
      <c r="T167" s="1">
        <v>158623401</v>
      </c>
      <c r="U167" s="1">
        <v>348479838</v>
      </c>
      <c r="V167" s="1">
        <v>7591000</v>
      </c>
    </row>
    <row r="168" spans="1:22" x14ac:dyDescent="0.25">
      <c r="A168" s="5">
        <v>1082001010</v>
      </c>
      <c r="B168" s="7" t="s">
        <v>158</v>
      </c>
      <c r="C168" s="1">
        <v>141000000</v>
      </c>
      <c r="D168" s="1">
        <v>0</v>
      </c>
      <c r="E168" s="1">
        <v>-52506000</v>
      </c>
      <c r="F168" s="1">
        <v>88494000</v>
      </c>
      <c r="G168" s="1">
        <v>0</v>
      </c>
      <c r="H168" s="1">
        <v>88494000</v>
      </c>
      <c r="I168" s="1">
        <v>0</v>
      </c>
      <c r="J168" s="1">
        <v>30000000</v>
      </c>
      <c r="K168" s="1">
        <v>58494000</v>
      </c>
      <c r="L168" s="1">
        <v>0</v>
      </c>
      <c r="M168" s="1">
        <v>30000000</v>
      </c>
      <c r="N168" s="1">
        <v>0</v>
      </c>
      <c r="O168" s="1">
        <v>33.900599999999997</v>
      </c>
      <c r="P168" s="1">
        <v>0</v>
      </c>
      <c r="Q168" s="1">
        <v>0</v>
      </c>
      <c r="R168" s="1">
        <v>30000000</v>
      </c>
      <c r="S168" s="1">
        <v>0</v>
      </c>
      <c r="T168" s="1">
        <v>0</v>
      </c>
      <c r="U168" s="1">
        <v>0</v>
      </c>
      <c r="V168" s="1">
        <v>0</v>
      </c>
    </row>
    <row r="169" spans="1:22" x14ac:dyDescent="0.25">
      <c r="A169" s="5" t="s">
        <v>22</v>
      </c>
      <c r="B169" s="7" t="s">
        <v>23</v>
      </c>
      <c r="C169" s="1">
        <v>141000000</v>
      </c>
      <c r="D169" s="1">
        <v>0</v>
      </c>
      <c r="E169" s="1">
        <v>-52506000</v>
      </c>
      <c r="F169" s="1">
        <v>88494000</v>
      </c>
      <c r="G169" s="1">
        <v>0</v>
      </c>
      <c r="H169" s="1">
        <v>88494000</v>
      </c>
      <c r="I169" s="1">
        <v>0</v>
      </c>
      <c r="J169" s="1">
        <v>30000000</v>
      </c>
      <c r="K169" s="1">
        <v>58494000</v>
      </c>
      <c r="L169" s="1">
        <v>0</v>
      </c>
      <c r="M169" s="1">
        <v>30000000</v>
      </c>
      <c r="N169" s="1">
        <v>0</v>
      </c>
      <c r="O169" s="1">
        <v>33.900599999999997</v>
      </c>
      <c r="P169" s="1">
        <v>0</v>
      </c>
      <c r="Q169" s="1">
        <v>0</v>
      </c>
      <c r="R169" s="1">
        <v>30000000</v>
      </c>
      <c r="S169" s="1">
        <v>0</v>
      </c>
      <c r="T169" s="1">
        <v>0</v>
      </c>
      <c r="U169" s="1">
        <v>0</v>
      </c>
      <c r="V169" s="1">
        <v>0</v>
      </c>
    </row>
    <row r="170" spans="1:22" x14ac:dyDescent="0.25">
      <c r="A170" s="5">
        <v>1082001042</v>
      </c>
      <c r="B170" s="7" t="s">
        <v>161</v>
      </c>
      <c r="C170" s="1">
        <v>311329000</v>
      </c>
      <c r="D170" s="1">
        <v>0</v>
      </c>
      <c r="E170" s="1">
        <v>-80615500</v>
      </c>
      <c r="F170" s="1">
        <v>230713500</v>
      </c>
      <c r="G170" s="1">
        <v>0</v>
      </c>
      <c r="H170" s="1">
        <v>230713500</v>
      </c>
      <c r="I170" s="1">
        <v>0</v>
      </c>
      <c r="J170" s="1">
        <v>79574000</v>
      </c>
      <c r="K170" s="1">
        <v>151139500</v>
      </c>
      <c r="L170" s="1">
        <v>0</v>
      </c>
      <c r="M170" s="1">
        <v>79574000</v>
      </c>
      <c r="N170" s="1">
        <v>0</v>
      </c>
      <c r="O170" s="1">
        <v>34.490400000000001</v>
      </c>
      <c r="P170" s="1">
        <v>8692000</v>
      </c>
      <c r="Q170" s="1">
        <v>20376000</v>
      </c>
      <c r="R170" s="1">
        <v>59198000</v>
      </c>
      <c r="S170" s="1">
        <v>8.8316999999999997</v>
      </c>
      <c r="T170" s="1">
        <v>8692000</v>
      </c>
      <c r="U170" s="1">
        <v>20376000</v>
      </c>
      <c r="V170" s="1">
        <v>0</v>
      </c>
    </row>
    <row r="171" spans="1:22" x14ac:dyDescent="0.25">
      <c r="A171" s="5" t="s">
        <v>22</v>
      </c>
      <c r="B171" s="7" t="s">
        <v>23</v>
      </c>
      <c r="C171" s="1">
        <v>309329000</v>
      </c>
      <c r="D171" s="1">
        <v>0</v>
      </c>
      <c r="E171" s="1">
        <v>-80615500</v>
      </c>
      <c r="F171" s="1">
        <v>228713500</v>
      </c>
      <c r="G171" s="1">
        <v>0</v>
      </c>
      <c r="H171" s="1">
        <v>228713500</v>
      </c>
      <c r="I171" s="1">
        <v>0</v>
      </c>
      <c r="J171" s="1">
        <v>79574000</v>
      </c>
      <c r="K171" s="1">
        <v>149139500</v>
      </c>
      <c r="L171" s="1">
        <v>0</v>
      </c>
      <c r="M171" s="1">
        <v>79574000</v>
      </c>
      <c r="N171" s="1">
        <v>0</v>
      </c>
      <c r="O171" s="1">
        <v>34.792000000000002</v>
      </c>
      <c r="P171" s="1">
        <v>8692000</v>
      </c>
      <c r="Q171" s="1">
        <v>20376000</v>
      </c>
      <c r="R171" s="1">
        <v>59198000</v>
      </c>
      <c r="S171" s="1">
        <v>8.9090000000000007</v>
      </c>
      <c r="T171" s="1">
        <v>8692000</v>
      </c>
      <c r="U171" s="1">
        <v>20376000</v>
      </c>
      <c r="V171" s="1">
        <v>0</v>
      </c>
    </row>
    <row r="172" spans="1:22" x14ac:dyDescent="0.25">
      <c r="A172" s="5" t="s">
        <v>170</v>
      </c>
      <c r="B172" s="7" t="s">
        <v>171</v>
      </c>
      <c r="C172" s="1">
        <v>2000000</v>
      </c>
      <c r="D172" s="1">
        <v>0</v>
      </c>
      <c r="E172" s="1">
        <v>0</v>
      </c>
      <c r="F172" s="1">
        <v>2000000</v>
      </c>
      <c r="G172" s="1">
        <v>0</v>
      </c>
      <c r="H172" s="1">
        <v>2000000</v>
      </c>
      <c r="I172" s="1">
        <v>0</v>
      </c>
      <c r="J172" s="1">
        <v>0</v>
      </c>
      <c r="K172" s="1">
        <v>2000000</v>
      </c>
      <c r="L172" s="1">
        <v>0</v>
      </c>
      <c r="M172" s="1">
        <v>0</v>
      </c>
      <c r="N172" s="1">
        <v>0</v>
      </c>
      <c r="O172" s="1">
        <v>0</v>
      </c>
      <c r="P172" s="1">
        <v>0</v>
      </c>
      <c r="Q172" s="1">
        <v>0</v>
      </c>
      <c r="R172" s="1">
        <v>0</v>
      </c>
      <c r="S172" s="1">
        <v>0</v>
      </c>
      <c r="T172" s="1">
        <v>0</v>
      </c>
      <c r="U172" s="1">
        <v>0</v>
      </c>
      <c r="V172" s="1">
        <v>0</v>
      </c>
    </row>
    <row r="173" spans="1:22" x14ac:dyDescent="0.25">
      <c r="A173" s="5">
        <v>1082001052</v>
      </c>
      <c r="B173" s="7" t="s">
        <v>151</v>
      </c>
      <c r="C173" s="1">
        <v>1997671000</v>
      </c>
      <c r="D173" s="1">
        <v>0</v>
      </c>
      <c r="E173" s="1">
        <v>133121500</v>
      </c>
      <c r="F173" s="1">
        <v>2130792500</v>
      </c>
      <c r="G173" s="1">
        <v>0</v>
      </c>
      <c r="H173" s="1">
        <v>2130792500</v>
      </c>
      <c r="I173" s="1">
        <v>0</v>
      </c>
      <c r="J173" s="1">
        <v>1439989000</v>
      </c>
      <c r="K173" s="1">
        <v>690803500</v>
      </c>
      <c r="L173" s="1">
        <v>0</v>
      </c>
      <c r="M173" s="1">
        <v>1439989000</v>
      </c>
      <c r="N173" s="1">
        <v>0</v>
      </c>
      <c r="O173" s="1">
        <v>67.58</v>
      </c>
      <c r="P173" s="1">
        <v>157522401</v>
      </c>
      <c r="Q173" s="1">
        <v>335694838</v>
      </c>
      <c r="R173" s="1">
        <v>1104294162</v>
      </c>
      <c r="S173" s="1">
        <v>15.7545</v>
      </c>
      <c r="T173" s="1">
        <v>149931401</v>
      </c>
      <c r="U173" s="1">
        <v>328103838</v>
      </c>
      <c r="V173" s="1">
        <v>7591000</v>
      </c>
    </row>
    <row r="174" spans="1:22" x14ac:dyDescent="0.25">
      <c r="A174" s="5" t="s">
        <v>22</v>
      </c>
      <c r="B174" s="7" t="s">
        <v>23</v>
      </c>
      <c r="C174" s="1">
        <v>1972671000</v>
      </c>
      <c r="D174" s="1">
        <v>0</v>
      </c>
      <c r="E174" s="1">
        <v>133121500</v>
      </c>
      <c r="F174" s="1">
        <v>2105792500</v>
      </c>
      <c r="G174" s="1">
        <v>0</v>
      </c>
      <c r="H174" s="1">
        <v>2105792500</v>
      </c>
      <c r="I174" s="1">
        <v>0</v>
      </c>
      <c r="J174" s="1">
        <v>1439989000</v>
      </c>
      <c r="K174" s="1">
        <v>665803500</v>
      </c>
      <c r="L174" s="1">
        <v>0</v>
      </c>
      <c r="M174" s="1">
        <v>1439989000</v>
      </c>
      <c r="N174" s="1">
        <v>0</v>
      </c>
      <c r="O174" s="1">
        <v>68.382300000000001</v>
      </c>
      <c r="P174" s="1">
        <v>157522401</v>
      </c>
      <c r="Q174" s="1">
        <v>335694838</v>
      </c>
      <c r="R174" s="1">
        <v>1104294162</v>
      </c>
      <c r="S174" s="1">
        <v>15.9415</v>
      </c>
      <c r="T174" s="1">
        <v>149931401</v>
      </c>
      <c r="U174" s="1">
        <v>328103838</v>
      </c>
      <c r="V174" s="1">
        <v>7591000</v>
      </c>
    </row>
    <row r="175" spans="1:22" x14ac:dyDescent="0.25">
      <c r="A175" s="5" t="s">
        <v>152</v>
      </c>
      <c r="B175" s="7" t="s">
        <v>153</v>
      </c>
      <c r="C175" s="1">
        <v>25000000</v>
      </c>
      <c r="D175" s="1">
        <v>0</v>
      </c>
      <c r="E175" s="1">
        <v>0</v>
      </c>
      <c r="F175" s="1">
        <v>25000000</v>
      </c>
      <c r="G175" s="1">
        <v>0</v>
      </c>
      <c r="H175" s="1">
        <v>25000000</v>
      </c>
      <c r="I175" s="1">
        <v>0</v>
      </c>
      <c r="J175" s="1">
        <v>0</v>
      </c>
      <c r="K175" s="1">
        <v>25000000</v>
      </c>
      <c r="L175" s="1">
        <v>0</v>
      </c>
      <c r="M175" s="1">
        <v>0</v>
      </c>
      <c r="N175" s="1">
        <v>0</v>
      </c>
      <c r="O175" s="1">
        <v>0</v>
      </c>
      <c r="P175" s="1">
        <v>0</v>
      </c>
      <c r="Q175" s="1">
        <v>0</v>
      </c>
      <c r="R175" s="1">
        <v>0</v>
      </c>
      <c r="S175" s="1">
        <v>0</v>
      </c>
      <c r="T175" s="1">
        <v>0</v>
      </c>
      <c r="U175" s="1">
        <v>0</v>
      </c>
      <c r="V175" s="1">
        <v>0</v>
      </c>
    </row>
  </sheetData>
  <autoFilter ref="A1:X175" xr:uid="{00000000-0009-0000-0000-000000000000}">
    <filterColumn colId="0">
      <filters>
        <filter val="1082001010"/>
        <filter val="1082001042"/>
        <filter val="1082001052"/>
        <filter val="1-100-F001"/>
        <filter val="3-100-F002"/>
        <filter val="3-200-F002"/>
        <filter val="3-400-F002"/>
        <filter val="3-601-I001"/>
      </filters>
    </filterColumn>
  </autoFilter>
  <pageMargins left="0.7" right="0.7" top="0.75" bottom="0.75" header="0.3" footer="0.3"/>
  <customProperties>
    <customPr name="_pios_id" r:id="rId1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182"/>
  <sheetViews>
    <sheetView tabSelected="1" zoomScaleNormal="100" workbookViewId="0">
      <selection activeCell="A7" sqref="A7:V7"/>
    </sheetView>
  </sheetViews>
  <sheetFormatPr baseColWidth="10" defaultRowHeight="15" x14ac:dyDescent="0.25"/>
  <cols>
    <col min="1" max="1" width="21.85546875" style="29" customWidth="1"/>
    <col min="2" max="2" width="42.85546875" style="28" customWidth="1"/>
    <col min="3" max="3" width="15.28515625" style="39" customWidth="1"/>
    <col min="4" max="4" width="14.5703125" style="39" customWidth="1"/>
    <col min="5" max="5" width="12.85546875" style="39" customWidth="1"/>
    <col min="6" max="6" width="15.5703125" style="39" customWidth="1"/>
    <col min="7" max="7" width="11.5703125" style="39" customWidth="1"/>
    <col min="8" max="8" width="14.85546875" style="39" customWidth="1"/>
    <col min="9" max="9" width="14.140625" style="39" customWidth="1"/>
    <col min="10" max="10" width="15.28515625" style="39" customWidth="1"/>
    <col min="11" max="11" width="14.5703125" style="39" customWidth="1"/>
    <col min="12" max="12" width="14.140625" style="39" customWidth="1"/>
    <col min="13" max="14" width="14" style="39" customWidth="1"/>
    <col min="15" max="15" width="7.28515625" style="40" customWidth="1"/>
    <col min="16" max="16" width="15.42578125" style="39" customWidth="1"/>
    <col min="17" max="17" width="14.42578125" style="39" customWidth="1"/>
    <col min="18" max="18" width="14" style="39" customWidth="1"/>
    <col min="19" max="19" width="6.7109375" style="40" customWidth="1"/>
    <col min="20" max="20" width="14.140625" style="39" bestFit="1" customWidth="1"/>
    <col min="21" max="21" width="14.140625" style="39" customWidth="1"/>
    <col min="22" max="22" width="10.85546875" style="39" customWidth="1"/>
    <col min="23" max="23" width="11.42578125" style="1"/>
  </cols>
  <sheetData>
    <row r="1" spans="1:23" x14ac:dyDescent="0.25">
      <c r="A1" s="63" t="s">
        <v>277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</row>
    <row r="2" spans="1:23" x14ac:dyDescent="0.25">
      <c r="A2" s="63" t="s">
        <v>278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</row>
    <row r="3" spans="1:23" x14ac:dyDescent="0.25">
      <c r="A3" s="63" t="s">
        <v>279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</row>
    <row r="4" spans="1:23" x14ac:dyDescent="0.25">
      <c r="A4" s="20"/>
      <c r="B4" s="21"/>
      <c r="C4" s="20"/>
      <c r="D4" s="20"/>
      <c r="E4" s="20"/>
      <c r="F4" s="20"/>
      <c r="G4" s="20"/>
      <c r="H4" s="20"/>
      <c r="I4" s="20"/>
      <c r="J4" s="20"/>
      <c r="K4" s="22"/>
      <c r="L4" s="20"/>
      <c r="M4" s="20"/>
      <c r="N4" s="23"/>
      <c r="O4" s="24"/>
      <c r="P4" s="25"/>
      <c r="Q4" s="25"/>
      <c r="R4" s="25"/>
      <c r="S4" s="24"/>
      <c r="T4" s="25"/>
      <c r="U4" s="25"/>
      <c r="V4" s="25"/>
    </row>
    <row r="5" spans="1:23" x14ac:dyDescent="0.25">
      <c r="A5" s="63" t="s">
        <v>280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</row>
    <row r="6" spans="1:23" x14ac:dyDescent="0.25">
      <c r="A6" s="63" t="s">
        <v>281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</row>
    <row r="7" spans="1:23" x14ac:dyDescent="0.25">
      <c r="A7" s="63" t="s">
        <v>292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</row>
    <row r="8" spans="1:23" x14ac:dyDescent="0.25">
      <c r="A8" s="63" t="s">
        <v>282</v>
      </c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</row>
    <row r="9" spans="1:23" x14ac:dyDescent="0.25">
      <c r="A9" s="63" t="s">
        <v>293</v>
      </c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</row>
    <row r="10" spans="1:23" ht="6" customHeight="1" x14ac:dyDescent="0.25">
      <c r="A10" s="26"/>
      <c r="F10" s="57"/>
    </row>
    <row r="11" spans="1:23" s="35" customFormat="1" ht="45" x14ac:dyDescent="0.25">
      <c r="A11" s="8" t="s">
        <v>172</v>
      </c>
      <c r="B11" s="8" t="s">
        <v>173</v>
      </c>
      <c r="C11" s="32" t="s">
        <v>0</v>
      </c>
      <c r="D11" s="32" t="s">
        <v>1</v>
      </c>
      <c r="E11" s="32" t="s">
        <v>2</v>
      </c>
      <c r="F11" s="32" t="s">
        <v>3</v>
      </c>
      <c r="G11" s="32" t="s">
        <v>4</v>
      </c>
      <c r="H11" s="32" t="s">
        <v>5</v>
      </c>
      <c r="I11" s="32" t="s">
        <v>6</v>
      </c>
      <c r="J11" s="32" t="s">
        <v>7</v>
      </c>
      <c r="K11" s="32" t="s">
        <v>8</v>
      </c>
      <c r="L11" s="32" t="s">
        <v>9</v>
      </c>
      <c r="M11" s="32" t="s">
        <v>10</v>
      </c>
      <c r="N11" s="32" t="s">
        <v>11</v>
      </c>
      <c r="O11" s="33" t="s">
        <v>12</v>
      </c>
      <c r="P11" s="32" t="s">
        <v>13</v>
      </c>
      <c r="Q11" s="32" t="s">
        <v>14</v>
      </c>
      <c r="R11" s="32" t="s">
        <v>15</v>
      </c>
      <c r="S11" s="33" t="s">
        <v>289</v>
      </c>
      <c r="T11" s="32" t="s">
        <v>17</v>
      </c>
      <c r="U11" s="32" t="s">
        <v>290</v>
      </c>
      <c r="V11" s="32" t="s">
        <v>19</v>
      </c>
      <c r="W11" s="34"/>
    </row>
    <row r="12" spans="1:23" s="13" customFormat="1" x14ac:dyDescent="0.25">
      <c r="A12" s="49" t="s">
        <v>174</v>
      </c>
      <c r="B12" s="50" t="s">
        <v>175</v>
      </c>
      <c r="C12" s="43">
        <f>+C13+C117</f>
        <v>14821280000</v>
      </c>
      <c r="D12" s="43">
        <f t="shared" ref="D12:V12" si="0">+D13+D117</f>
        <v>0</v>
      </c>
      <c r="E12" s="43">
        <f t="shared" si="0"/>
        <v>-33000000</v>
      </c>
      <c r="F12" s="43">
        <f t="shared" si="0"/>
        <v>14788280000</v>
      </c>
      <c r="G12" s="43">
        <f t="shared" si="0"/>
        <v>0</v>
      </c>
      <c r="H12" s="43">
        <f t="shared" si="0"/>
        <v>14788280000</v>
      </c>
      <c r="I12" s="43">
        <f t="shared" si="0"/>
        <v>631341933</v>
      </c>
      <c r="J12" s="43">
        <f t="shared" si="0"/>
        <v>11390216592</v>
      </c>
      <c r="K12" s="43">
        <f t="shared" si="0"/>
        <v>3398063408</v>
      </c>
      <c r="L12" s="43">
        <f t="shared" si="0"/>
        <v>1967107285</v>
      </c>
      <c r="M12" s="43">
        <f t="shared" si="0"/>
        <v>9986717479</v>
      </c>
      <c r="N12" s="43">
        <f t="shared" si="0"/>
        <v>1403499113</v>
      </c>
      <c r="O12" s="44">
        <f>M12/H12*100</f>
        <v>67.531298291620118</v>
      </c>
      <c r="P12" s="43">
        <f t="shared" si="0"/>
        <v>1107718915</v>
      </c>
      <c r="Q12" s="43">
        <f t="shared" si="0"/>
        <v>5088631751</v>
      </c>
      <c r="R12" s="43">
        <f t="shared" si="0"/>
        <v>4898085728</v>
      </c>
      <c r="S12" s="44">
        <f>Q12/H12*100</f>
        <v>34.409895883767419</v>
      </c>
      <c r="T12" s="43">
        <f t="shared" si="0"/>
        <v>1101472206</v>
      </c>
      <c r="U12" s="43">
        <f t="shared" si="0"/>
        <v>5079885042</v>
      </c>
      <c r="V12" s="43">
        <f t="shared" si="0"/>
        <v>8746709</v>
      </c>
      <c r="W12" s="12"/>
    </row>
    <row r="13" spans="1:23" s="13" customFormat="1" x14ac:dyDescent="0.25">
      <c r="A13" s="49" t="s">
        <v>176</v>
      </c>
      <c r="B13" s="50" t="s">
        <v>177</v>
      </c>
      <c r="C13" s="43">
        <f>+C15+C53</f>
        <v>5181213000</v>
      </c>
      <c r="D13" s="43">
        <f t="shared" ref="D13:V13" si="1">+D15+D53</f>
        <v>0</v>
      </c>
      <c r="E13" s="43">
        <f t="shared" si="1"/>
        <v>-33000000</v>
      </c>
      <c r="F13" s="43">
        <f t="shared" si="1"/>
        <v>5148213000</v>
      </c>
      <c r="G13" s="43">
        <f t="shared" si="1"/>
        <v>0</v>
      </c>
      <c r="H13" s="43">
        <f t="shared" si="1"/>
        <v>5148213000</v>
      </c>
      <c r="I13" s="43">
        <f t="shared" si="1"/>
        <v>391613748</v>
      </c>
      <c r="J13" s="43">
        <f t="shared" si="1"/>
        <v>2998871038</v>
      </c>
      <c r="K13" s="43">
        <f t="shared" si="1"/>
        <v>2149341962</v>
      </c>
      <c r="L13" s="43">
        <f t="shared" si="1"/>
        <v>348682348</v>
      </c>
      <c r="M13" s="43">
        <f t="shared" si="1"/>
        <v>2476225752</v>
      </c>
      <c r="N13" s="43">
        <f t="shared" si="1"/>
        <v>522645286</v>
      </c>
      <c r="O13" s="44">
        <f t="shared" ref="O13:O18" si="2">M13/H13*100</f>
        <v>48.098743233817245</v>
      </c>
      <c r="P13" s="43">
        <f t="shared" si="1"/>
        <v>322053615</v>
      </c>
      <c r="Q13" s="43">
        <f t="shared" si="1"/>
        <v>2238268516</v>
      </c>
      <c r="R13" s="43">
        <f t="shared" si="1"/>
        <v>237957236</v>
      </c>
      <c r="S13" s="44">
        <f t="shared" ref="S13:S18" si="3">Q13/H13*100</f>
        <v>43.476610544280121</v>
      </c>
      <c r="T13" s="43">
        <f t="shared" si="1"/>
        <v>322053615</v>
      </c>
      <c r="U13" s="43">
        <f t="shared" si="1"/>
        <v>2238268516</v>
      </c>
      <c r="V13" s="43">
        <f t="shared" si="1"/>
        <v>0</v>
      </c>
      <c r="W13" s="12"/>
    </row>
    <row r="14" spans="1:23" s="13" customFormat="1" x14ac:dyDescent="0.25">
      <c r="A14" s="49" t="s">
        <v>22</v>
      </c>
      <c r="B14" s="50" t="s">
        <v>274</v>
      </c>
      <c r="C14" s="43">
        <f>+C15+C53</f>
        <v>5181213000</v>
      </c>
      <c r="D14" s="43">
        <f t="shared" ref="D14:V14" si="4">+D15+D53</f>
        <v>0</v>
      </c>
      <c r="E14" s="43">
        <f t="shared" si="4"/>
        <v>-33000000</v>
      </c>
      <c r="F14" s="43">
        <f t="shared" si="4"/>
        <v>5148213000</v>
      </c>
      <c r="G14" s="43">
        <f t="shared" si="4"/>
        <v>0</v>
      </c>
      <c r="H14" s="43">
        <f t="shared" si="4"/>
        <v>5148213000</v>
      </c>
      <c r="I14" s="43">
        <f t="shared" si="4"/>
        <v>391613748</v>
      </c>
      <c r="J14" s="43">
        <f t="shared" si="4"/>
        <v>2998871038</v>
      </c>
      <c r="K14" s="43">
        <f t="shared" si="4"/>
        <v>2149341962</v>
      </c>
      <c r="L14" s="43">
        <f t="shared" si="4"/>
        <v>348682348</v>
      </c>
      <c r="M14" s="43">
        <f t="shared" si="4"/>
        <v>2476225752</v>
      </c>
      <c r="N14" s="43">
        <f t="shared" si="4"/>
        <v>522645286</v>
      </c>
      <c r="O14" s="44">
        <f t="shared" si="2"/>
        <v>48.098743233817245</v>
      </c>
      <c r="P14" s="43">
        <f t="shared" si="4"/>
        <v>322053615</v>
      </c>
      <c r="Q14" s="43">
        <f t="shared" si="4"/>
        <v>2238268516</v>
      </c>
      <c r="R14" s="43">
        <f t="shared" si="4"/>
        <v>237957236</v>
      </c>
      <c r="S14" s="44">
        <f t="shared" si="3"/>
        <v>43.476610544280121</v>
      </c>
      <c r="T14" s="43">
        <f t="shared" si="4"/>
        <v>322053615</v>
      </c>
      <c r="U14" s="43">
        <f t="shared" si="4"/>
        <v>2238268516</v>
      </c>
      <c r="V14" s="43">
        <f t="shared" si="4"/>
        <v>0</v>
      </c>
      <c r="W14" s="12"/>
    </row>
    <row r="15" spans="1:23" s="13" customFormat="1" x14ac:dyDescent="0.25">
      <c r="A15" s="41" t="s">
        <v>178</v>
      </c>
      <c r="B15" s="42" t="s">
        <v>179</v>
      </c>
      <c r="C15" s="43">
        <f>+C16</f>
        <v>4041213000</v>
      </c>
      <c r="D15" s="43">
        <f t="shared" ref="D15:V15" si="5">+D16</f>
        <v>0</v>
      </c>
      <c r="E15" s="43">
        <f t="shared" si="5"/>
        <v>-33000000</v>
      </c>
      <c r="F15" s="43">
        <f t="shared" si="5"/>
        <v>4008213000</v>
      </c>
      <c r="G15" s="43">
        <f t="shared" si="5"/>
        <v>0</v>
      </c>
      <c r="H15" s="43">
        <f t="shared" si="5"/>
        <v>4008213000</v>
      </c>
      <c r="I15" s="43">
        <f t="shared" si="5"/>
        <v>282113110</v>
      </c>
      <c r="J15" s="43">
        <f t="shared" si="5"/>
        <v>2079367709</v>
      </c>
      <c r="K15" s="43">
        <f t="shared" si="5"/>
        <v>1928845291</v>
      </c>
      <c r="L15" s="43">
        <f t="shared" si="5"/>
        <v>282113110</v>
      </c>
      <c r="M15" s="43">
        <f t="shared" si="5"/>
        <v>2079367709</v>
      </c>
      <c r="N15" s="43">
        <f t="shared" si="5"/>
        <v>0</v>
      </c>
      <c r="O15" s="44">
        <f t="shared" si="2"/>
        <v>51.87767488903409</v>
      </c>
      <c r="P15" s="43">
        <f t="shared" si="5"/>
        <v>282113110</v>
      </c>
      <c r="Q15" s="43">
        <f t="shared" si="5"/>
        <v>2079367709</v>
      </c>
      <c r="R15" s="43">
        <f t="shared" si="5"/>
        <v>0</v>
      </c>
      <c r="S15" s="44">
        <f t="shared" si="3"/>
        <v>51.87767488903409</v>
      </c>
      <c r="T15" s="43">
        <f t="shared" si="5"/>
        <v>282113110</v>
      </c>
      <c r="U15" s="43">
        <f t="shared" si="5"/>
        <v>2079367709</v>
      </c>
      <c r="V15" s="43">
        <f t="shared" si="5"/>
        <v>0</v>
      </c>
      <c r="W15" s="12"/>
    </row>
    <row r="16" spans="1:23" s="13" customFormat="1" x14ac:dyDescent="0.25">
      <c r="A16" s="41" t="s">
        <v>180</v>
      </c>
      <c r="B16" s="42" t="s">
        <v>181</v>
      </c>
      <c r="C16" s="43">
        <f>+C17+C31+C49</f>
        <v>4041213000</v>
      </c>
      <c r="D16" s="43">
        <f t="shared" ref="D16:V16" si="6">+D17+D31+D49</f>
        <v>0</v>
      </c>
      <c r="E16" s="43">
        <f t="shared" si="6"/>
        <v>-33000000</v>
      </c>
      <c r="F16" s="43">
        <f t="shared" si="6"/>
        <v>4008213000</v>
      </c>
      <c r="G16" s="43">
        <f t="shared" si="6"/>
        <v>0</v>
      </c>
      <c r="H16" s="43">
        <f t="shared" si="6"/>
        <v>4008213000</v>
      </c>
      <c r="I16" s="43">
        <f t="shared" si="6"/>
        <v>282113110</v>
      </c>
      <c r="J16" s="43">
        <f t="shared" si="6"/>
        <v>2079367709</v>
      </c>
      <c r="K16" s="43">
        <f t="shared" si="6"/>
        <v>1928845291</v>
      </c>
      <c r="L16" s="43">
        <f t="shared" si="6"/>
        <v>282113110</v>
      </c>
      <c r="M16" s="43">
        <f t="shared" si="6"/>
        <v>2079367709</v>
      </c>
      <c r="N16" s="43">
        <f t="shared" si="6"/>
        <v>0</v>
      </c>
      <c r="O16" s="44">
        <f t="shared" si="2"/>
        <v>51.87767488903409</v>
      </c>
      <c r="P16" s="43">
        <f t="shared" si="6"/>
        <v>282113110</v>
      </c>
      <c r="Q16" s="43">
        <f t="shared" si="6"/>
        <v>2079367709</v>
      </c>
      <c r="R16" s="43">
        <f t="shared" si="6"/>
        <v>0</v>
      </c>
      <c r="S16" s="44">
        <f t="shared" si="3"/>
        <v>51.87767488903409</v>
      </c>
      <c r="T16" s="43">
        <f t="shared" si="6"/>
        <v>282113110</v>
      </c>
      <c r="U16" s="43">
        <f t="shared" si="6"/>
        <v>2079367709</v>
      </c>
      <c r="V16" s="43">
        <f t="shared" si="6"/>
        <v>0</v>
      </c>
      <c r="W16" s="12"/>
    </row>
    <row r="17" spans="1:23" s="13" customFormat="1" x14ac:dyDescent="0.25">
      <c r="A17" s="41" t="s">
        <v>182</v>
      </c>
      <c r="B17" s="42" t="s">
        <v>183</v>
      </c>
      <c r="C17" s="43">
        <f>+C18+C28</f>
        <v>2916159000</v>
      </c>
      <c r="D17" s="43">
        <f t="shared" ref="D17:V17" si="7">+D18+D28</f>
        <v>0</v>
      </c>
      <c r="E17" s="43">
        <f t="shared" si="7"/>
        <v>-52787544</v>
      </c>
      <c r="F17" s="43">
        <f t="shared" si="7"/>
        <v>2863371456</v>
      </c>
      <c r="G17" s="43">
        <f t="shared" si="7"/>
        <v>0</v>
      </c>
      <c r="H17" s="43">
        <f t="shared" si="7"/>
        <v>2863371456</v>
      </c>
      <c r="I17" s="43">
        <f t="shared" si="7"/>
        <v>203159266</v>
      </c>
      <c r="J17" s="43">
        <f t="shared" si="7"/>
        <v>1573354617</v>
      </c>
      <c r="K17" s="43">
        <f t="shared" si="7"/>
        <v>1290016839</v>
      </c>
      <c r="L17" s="43">
        <f t="shared" si="7"/>
        <v>203159266</v>
      </c>
      <c r="M17" s="43">
        <f t="shared" si="7"/>
        <v>1573354617</v>
      </c>
      <c r="N17" s="43">
        <f t="shared" si="7"/>
        <v>0</v>
      </c>
      <c r="O17" s="44">
        <f t="shared" si="2"/>
        <v>54.947625244469855</v>
      </c>
      <c r="P17" s="43">
        <f t="shared" si="7"/>
        <v>203159266</v>
      </c>
      <c r="Q17" s="43">
        <f t="shared" si="7"/>
        <v>1573354617</v>
      </c>
      <c r="R17" s="43">
        <f t="shared" si="7"/>
        <v>0</v>
      </c>
      <c r="S17" s="44">
        <f t="shared" si="3"/>
        <v>54.947625244469855</v>
      </c>
      <c r="T17" s="43">
        <f t="shared" si="7"/>
        <v>203159266</v>
      </c>
      <c r="U17" s="43">
        <f t="shared" si="7"/>
        <v>1573354617</v>
      </c>
      <c r="V17" s="43">
        <f t="shared" si="7"/>
        <v>0</v>
      </c>
      <c r="W17" s="12"/>
    </row>
    <row r="18" spans="1:23" s="13" customFormat="1" x14ac:dyDescent="0.25">
      <c r="A18" s="41" t="s">
        <v>184</v>
      </c>
      <c r="B18" s="42" t="s">
        <v>185</v>
      </c>
      <c r="C18" s="43">
        <f>SUM(C19:C27)</f>
        <v>2386685000</v>
      </c>
      <c r="D18" s="43">
        <f t="shared" ref="D18:V18" si="8">SUM(D19:D27)</f>
        <v>0</v>
      </c>
      <c r="E18" s="43">
        <f t="shared" si="8"/>
        <v>-52787544</v>
      </c>
      <c r="F18" s="43">
        <f t="shared" si="8"/>
        <v>2333897456</v>
      </c>
      <c r="G18" s="43">
        <f t="shared" si="8"/>
        <v>0</v>
      </c>
      <c r="H18" s="43">
        <f t="shared" si="8"/>
        <v>2333897456</v>
      </c>
      <c r="I18" s="43">
        <f t="shared" si="8"/>
        <v>160159274</v>
      </c>
      <c r="J18" s="43">
        <f t="shared" si="8"/>
        <v>1286464947</v>
      </c>
      <c r="K18" s="43">
        <f t="shared" si="8"/>
        <v>1047432509</v>
      </c>
      <c r="L18" s="43">
        <f t="shared" si="8"/>
        <v>160159274</v>
      </c>
      <c r="M18" s="43">
        <f t="shared" si="8"/>
        <v>1286464947</v>
      </c>
      <c r="N18" s="43">
        <f t="shared" si="8"/>
        <v>0</v>
      </c>
      <c r="O18" s="44">
        <f t="shared" si="2"/>
        <v>55.12088561100861</v>
      </c>
      <c r="P18" s="43">
        <f t="shared" si="8"/>
        <v>160159274</v>
      </c>
      <c r="Q18" s="43">
        <f t="shared" si="8"/>
        <v>1286464947</v>
      </c>
      <c r="R18" s="43">
        <f t="shared" si="8"/>
        <v>0</v>
      </c>
      <c r="S18" s="44">
        <f t="shared" si="3"/>
        <v>55.12088561100861</v>
      </c>
      <c r="T18" s="43">
        <f t="shared" si="8"/>
        <v>160159274</v>
      </c>
      <c r="U18" s="43">
        <f t="shared" si="8"/>
        <v>1286464947</v>
      </c>
      <c r="V18" s="43">
        <f t="shared" si="8"/>
        <v>0</v>
      </c>
      <c r="W18" s="12"/>
    </row>
    <row r="19" spans="1:23" x14ac:dyDescent="0.25">
      <c r="A19" s="4" t="s">
        <v>20</v>
      </c>
      <c r="B19" s="36" t="s">
        <v>21</v>
      </c>
      <c r="C19" s="45">
        <v>1507476000</v>
      </c>
      <c r="D19" s="45">
        <v>0</v>
      </c>
      <c r="E19" s="45">
        <v>0</v>
      </c>
      <c r="F19" s="45">
        <v>1507476000</v>
      </c>
      <c r="G19" s="45">
        <v>0</v>
      </c>
      <c r="H19" s="45">
        <v>1507476000</v>
      </c>
      <c r="I19" s="45">
        <v>132972497</v>
      </c>
      <c r="J19" s="45">
        <v>854268127</v>
      </c>
      <c r="K19" s="45">
        <v>653207873</v>
      </c>
      <c r="L19" s="45">
        <v>132972497</v>
      </c>
      <c r="M19" s="45">
        <v>854268127</v>
      </c>
      <c r="N19" s="45">
        <v>0</v>
      </c>
      <c r="O19" s="46">
        <v>56.668799999999997</v>
      </c>
      <c r="P19" s="45">
        <v>132972497</v>
      </c>
      <c r="Q19" s="45">
        <v>854268127</v>
      </c>
      <c r="R19" s="45">
        <v>0</v>
      </c>
      <c r="S19" s="46">
        <v>56.668799999999997</v>
      </c>
      <c r="T19" s="45">
        <v>132972497</v>
      </c>
      <c r="U19" s="45">
        <v>854268127</v>
      </c>
      <c r="V19" s="45">
        <v>0</v>
      </c>
    </row>
    <row r="20" spans="1:23" x14ac:dyDescent="0.25">
      <c r="A20" s="4" t="s">
        <v>24</v>
      </c>
      <c r="B20" s="36" t="s">
        <v>25</v>
      </c>
      <c r="C20" s="45">
        <v>206306000</v>
      </c>
      <c r="D20" s="45">
        <v>0</v>
      </c>
      <c r="E20" s="45">
        <v>0</v>
      </c>
      <c r="F20" s="45">
        <v>206306000</v>
      </c>
      <c r="G20" s="45">
        <v>0</v>
      </c>
      <c r="H20" s="45">
        <v>206306000</v>
      </c>
      <c r="I20" s="45">
        <v>16945611</v>
      </c>
      <c r="J20" s="45">
        <v>107115024</v>
      </c>
      <c r="K20" s="45">
        <v>99190976</v>
      </c>
      <c r="L20" s="45">
        <v>16945611</v>
      </c>
      <c r="M20" s="45">
        <v>107115024</v>
      </c>
      <c r="N20" s="45">
        <v>0</v>
      </c>
      <c r="O20" s="46">
        <v>51.920499999999997</v>
      </c>
      <c r="P20" s="45">
        <v>16945611</v>
      </c>
      <c r="Q20" s="45">
        <v>107115024</v>
      </c>
      <c r="R20" s="45">
        <v>0</v>
      </c>
      <c r="S20" s="46">
        <v>51.920499999999997</v>
      </c>
      <c r="T20" s="45">
        <v>16945611</v>
      </c>
      <c r="U20" s="45">
        <v>107115024</v>
      </c>
      <c r="V20" s="45">
        <v>0</v>
      </c>
    </row>
    <row r="21" spans="1:23" ht="24" x14ac:dyDescent="0.25">
      <c r="A21" s="4" t="s">
        <v>26</v>
      </c>
      <c r="B21" s="36" t="s">
        <v>27</v>
      </c>
      <c r="C21" s="45">
        <v>41079000</v>
      </c>
      <c r="D21" s="45">
        <v>0</v>
      </c>
      <c r="E21" s="45">
        <v>-16000000</v>
      </c>
      <c r="F21" s="45">
        <v>25079000</v>
      </c>
      <c r="G21" s="45">
        <v>0</v>
      </c>
      <c r="H21" s="45">
        <v>25079000</v>
      </c>
      <c r="I21" s="45">
        <v>44485</v>
      </c>
      <c r="J21" s="45">
        <v>756691</v>
      </c>
      <c r="K21" s="45">
        <v>24322309</v>
      </c>
      <c r="L21" s="45">
        <v>44485</v>
      </c>
      <c r="M21" s="45">
        <v>756691</v>
      </c>
      <c r="N21" s="45">
        <v>0</v>
      </c>
      <c r="O21" s="46">
        <v>3.0171999999999999</v>
      </c>
      <c r="P21" s="45">
        <v>44485</v>
      </c>
      <c r="Q21" s="45">
        <v>756691</v>
      </c>
      <c r="R21" s="45">
        <v>0</v>
      </c>
      <c r="S21" s="46">
        <v>3.0171999999999999</v>
      </c>
      <c r="T21" s="45">
        <v>44485</v>
      </c>
      <c r="U21" s="45">
        <v>756691</v>
      </c>
      <c r="V21" s="45">
        <v>0</v>
      </c>
    </row>
    <row r="22" spans="1:23" x14ac:dyDescent="0.25">
      <c r="A22" s="4" t="s">
        <v>28</v>
      </c>
      <c r="B22" s="36" t="s">
        <v>29</v>
      </c>
      <c r="C22" s="45">
        <v>2201000</v>
      </c>
      <c r="D22" s="45">
        <v>0</v>
      </c>
      <c r="E22" s="45">
        <v>0</v>
      </c>
      <c r="F22" s="45">
        <v>2201000</v>
      </c>
      <c r="G22" s="45">
        <v>0</v>
      </c>
      <c r="H22" s="45">
        <v>2201000</v>
      </c>
      <c r="I22" s="45">
        <v>212908</v>
      </c>
      <c r="J22" s="45">
        <v>1490356</v>
      </c>
      <c r="K22" s="45">
        <v>710644</v>
      </c>
      <c r="L22" s="45">
        <v>212908</v>
      </c>
      <c r="M22" s="45">
        <v>1490356</v>
      </c>
      <c r="N22" s="45">
        <v>0</v>
      </c>
      <c r="O22" s="46">
        <v>67.712699999999998</v>
      </c>
      <c r="P22" s="45">
        <v>212908</v>
      </c>
      <c r="Q22" s="45">
        <v>1490356</v>
      </c>
      <c r="R22" s="45">
        <v>0</v>
      </c>
      <c r="S22" s="46">
        <v>67.712699999999998</v>
      </c>
      <c r="T22" s="45">
        <v>212908</v>
      </c>
      <c r="U22" s="45">
        <v>1490356</v>
      </c>
      <c r="V22" s="45">
        <v>0</v>
      </c>
    </row>
    <row r="23" spans="1:23" x14ac:dyDescent="0.25">
      <c r="A23" s="4" t="s">
        <v>30</v>
      </c>
      <c r="B23" s="36" t="s">
        <v>31</v>
      </c>
      <c r="C23" s="45">
        <v>1550000</v>
      </c>
      <c r="D23" s="45">
        <v>0</v>
      </c>
      <c r="E23" s="45">
        <v>0</v>
      </c>
      <c r="F23" s="45">
        <v>1550000</v>
      </c>
      <c r="G23" s="45">
        <v>0</v>
      </c>
      <c r="H23" s="45">
        <v>1550000</v>
      </c>
      <c r="I23" s="45">
        <v>132196</v>
      </c>
      <c r="J23" s="45">
        <v>925372</v>
      </c>
      <c r="K23" s="45">
        <v>624628</v>
      </c>
      <c r="L23" s="45">
        <v>132196</v>
      </c>
      <c r="M23" s="45">
        <v>925372</v>
      </c>
      <c r="N23" s="45">
        <v>0</v>
      </c>
      <c r="O23" s="46">
        <v>59.7014</v>
      </c>
      <c r="P23" s="45">
        <v>132196</v>
      </c>
      <c r="Q23" s="45">
        <v>925372</v>
      </c>
      <c r="R23" s="45">
        <v>0</v>
      </c>
      <c r="S23" s="46">
        <v>59.7014</v>
      </c>
      <c r="T23" s="45">
        <v>132196</v>
      </c>
      <c r="U23" s="45">
        <v>925372</v>
      </c>
      <c r="V23" s="45">
        <v>0</v>
      </c>
    </row>
    <row r="24" spans="1:23" x14ac:dyDescent="0.25">
      <c r="A24" s="4" t="s">
        <v>32</v>
      </c>
      <c r="B24" s="36" t="s">
        <v>33</v>
      </c>
      <c r="C24" s="45">
        <v>50937000</v>
      </c>
      <c r="D24" s="45">
        <v>0</v>
      </c>
      <c r="E24" s="45">
        <v>0</v>
      </c>
      <c r="F24" s="45">
        <v>50937000</v>
      </c>
      <c r="G24" s="45">
        <v>0</v>
      </c>
      <c r="H24" s="45">
        <v>50937000</v>
      </c>
      <c r="I24" s="45">
        <v>2755765</v>
      </c>
      <c r="J24" s="45">
        <v>34981071</v>
      </c>
      <c r="K24" s="45">
        <v>15955929</v>
      </c>
      <c r="L24" s="45">
        <v>2755765</v>
      </c>
      <c r="M24" s="45">
        <v>34981071</v>
      </c>
      <c r="N24" s="45">
        <v>0</v>
      </c>
      <c r="O24" s="46">
        <v>68.675200000000004</v>
      </c>
      <c r="P24" s="45">
        <v>2755765</v>
      </c>
      <c r="Q24" s="45">
        <v>34981071</v>
      </c>
      <c r="R24" s="45">
        <v>0</v>
      </c>
      <c r="S24" s="46">
        <v>68.675200000000004</v>
      </c>
      <c r="T24" s="45">
        <v>2755765</v>
      </c>
      <c r="U24" s="45">
        <v>34981071</v>
      </c>
      <c r="V24" s="45">
        <v>0</v>
      </c>
    </row>
    <row r="25" spans="1:23" x14ac:dyDescent="0.25">
      <c r="A25" s="4" t="s">
        <v>34</v>
      </c>
      <c r="B25" s="36" t="s">
        <v>35</v>
      </c>
      <c r="C25" s="45">
        <v>225570000</v>
      </c>
      <c r="D25" s="45">
        <v>0</v>
      </c>
      <c r="E25" s="45">
        <v>0</v>
      </c>
      <c r="F25" s="45">
        <v>225570000</v>
      </c>
      <c r="G25" s="45">
        <v>0</v>
      </c>
      <c r="H25" s="45">
        <v>225570000</v>
      </c>
      <c r="I25" s="45">
        <v>0</v>
      </c>
      <c r="J25" s="45">
        <v>221230244</v>
      </c>
      <c r="K25" s="45">
        <v>4339756</v>
      </c>
      <c r="L25" s="45">
        <v>0</v>
      </c>
      <c r="M25" s="45">
        <v>221230244</v>
      </c>
      <c r="N25" s="45">
        <v>0</v>
      </c>
      <c r="O25" s="46">
        <v>98.076099999999997</v>
      </c>
      <c r="P25" s="45">
        <v>0</v>
      </c>
      <c r="Q25" s="45">
        <v>221230244</v>
      </c>
      <c r="R25" s="45">
        <v>0</v>
      </c>
      <c r="S25" s="46">
        <v>98.076099999999997</v>
      </c>
      <c r="T25" s="45">
        <v>0</v>
      </c>
      <c r="U25" s="45">
        <v>221230244</v>
      </c>
      <c r="V25" s="45">
        <v>0</v>
      </c>
    </row>
    <row r="26" spans="1:23" x14ac:dyDescent="0.25">
      <c r="A26" s="4" t="s">
        <v>36</v>
      </c>
      <c r="B26" s="36" t="s">
        <v>37</v>
      </c>
      <c r="C26" s="45">
        <v>214742000</v>
      </c>
      <c r="D26" s="45">
        <v>0</v>
      </c>
      <c r="E26" s="45">
        <v>-36787544</v>
      </c>
      <c r="F26" s="45">
        <v>177954456</v>
      </c>
      <c r="G26" s="45">
        <v>0</v>
      </c>
      <c r="H26" s="45">
        <v>177954456</v>
      </c>
      <c r="I26" s="45">
        <v>0</v>
      </c>
      <c r="J26" s="45">
        <v>6701074</v>
      </c>
      <c r="K26" s="45">
        <v>171253382</v>
      </c>
      <c r="L26" s="45">
        <v>0</v>
      </c>
      <c r="M26" s="45">
        <v>6701074</v>
      </c>
      <c r="N26" s="45">
        <v>0</v>
      </c>
      <c r="O26" s="46">
        <v>3.7656000000000001</v>
      </c>
      <c r="P26" s="45">
        <v>0</v>
      </c>
      <c r="Q26" s="45">
        <v>6701074</v>
      </c>
      <c r="R26" s="45">
        <v>0</v>
      </c>
      <c r="S26" s="46">
        <v>3.7656000000000001</v>
      </c>
      <c r="T26" s="45">
        <v>0</v>
      </c>
      <c r="U26" s="45">
        <v>6701074</v>
      </c>
      <c r="V26" s="45">
        <v>0</v>
      </c>
    </row>
    <row r="27" spans="1:23" x14ac:dyDescent="0.25">
      <c r="A27" s="4" t="s">
        <v>38</v>
      </c>
      <c r="B27" s="36" t="s">
        <v>39</v>
      </c>
      <c r="C27" s="45">
        <v>136824000</v>
      </c>
      <c r="D27" s="45">
        <v>0</v>
      </c>
      <c r="E27" s="45">
        <v>0</v>
      </c>
      <c r="F27" s="45">
        <v>136824000</v>
      </c>
      <c r="G27" s="45">
        <v>0</v>
      </c>
      <c r="H27" s="45">
        <v>136824000</v>
      </c>
      <c r="I27" s="45">
        <v>7095812</v>
      </c>
      <c r="J27" s="45">
        <v>58996988</v>
      </c>
      <c r="K27" s="45">
        <v>77827012</v>
      </c>
      <c r="L27" s="45">
        <v>7095812</v>
      </c>
      <c r="M27" s="45">
        <v>58996988</v>
      </c>
      <c r="N27" s="45">
        <v>0</v>
      </c>
      <c r="O27" s="46">
        <v>43.118899999999996</v>
      </c>
      <c r="P27" s="45">
        <v>7095812</v>
      </c>
      <c r="Q27" s="45">
        <v>58996988</v>
      </c>
      <c r="R27" s="45">
        <v>0</v>
      </c>
      <c r="S27" s="46">
        <v>43.118899999999996</v>
      </c>
      <c r="T27" s="45">
        <v>7095812</v>
      </c>
      <c r="U27" s="45">
        <v>58996988</v>
      </c>
      <c r="V27" s="45">
        <v>0</v>
      </c>
    </row>
    <row r="28" spans="1:23" s="15" customFormat="1" x14ac:dyDescent="0.25">
      <c r="A28" s="41" t="s">
        <v>186</v>
      </c>
      <c r="B28" s="42" t="s">
        <v>187</v>
      </c>
      <c r="C28" s="47">
        <f>+C29+C30</f>
        <v>529474000</v>
      </c>
      <c r="D28" s="47">
        <f t="shared" ref="D28:V28" si="9">+D29+D30</f>
        <v>0</v>
      </c>
      <c r="E28" s="47">
        <f t="shared" si="9"/>
        <v>0</v>
      </c>
      <c r="F28" s="47">
        <f t="shared" si="9"/>
        <v>529474000</v>
      </c>
      <c r="G28" s="47">
        <f t="shared" si="9"/>
        <v>0</v>
      </c>
      <c r="H28" s="47">
        <f t="shared" si="9"/>
        <v>529474000</v>
      </c>
      <c r="I28" s="47">
        <f t="shared" si="9"/>
        <v>42999992</v>
      </c>
      <c r="J28" s="47">
        <f t="shared" si="9"/>
        <v>286889670</v>
      </c>
      <c r="K28" s="47">
        <f t="shared" si="9"/>
        <v>242584330</v>
      </c>
      <c r="L28" s="47">
        <f t="shared" si="9"/>
        <v>42999992</v>
      </c>
      <c r="M28" s="47">
        <f t="shared" si="9"/>
        <v>286889670</v>
      </c>
      <c r="N28" s="47">
        <f t="shared" si="9"/>
        <v>0</v>
      </c>
      <c r="O28" s="48">
        <f>M28/H28*100</f>
        <v>54.183901381370944</v>
      </c>
      <c r="P28" s="47">
        <f t="shared" si="9"/>
        <v>42999992</v>
      </c>
      <c r="Q28" s="47">
        <f t="shared" si="9"/>
        <v>286889670</v>
      </c>
      <c r="R28" s="47">
        <f t="shared" si="9"/>
        <v>0</v>
      </c>
      <c r="S28" s="48">
        <f>Q28/H28*100</f>
        <v>54.183901381370944</v>
      </c>
      <c r="T28" s="47">
        <f t="shared" si="9"/>
        <v>42999992</v>
      </c>
      <c r="U28" s="47">
        <f t="shared" si="9"/>
        <v>286889670</v>
      </c>
      <c r="V28" s="47">
        <f t="shared" si="9"/>
        <v>0</v>
      </c>
      <c r="W28" s="14"/>
    </row>
    <row r="29" spans="1:23" x14ac:dyDescent="0.25">
      <c r="A29" s="4" t="s">
        <v>40</v>
      </c>
      <c r="B29" s="36" t="s">
        <v>41</v>
      </c>
      <c r="C29" s="45">
        <v>13307000</v>
      </c>
      <c r="D29" s="45">
        <v>0</v>
      </c>
      <c r="E29" s="45">
        <v>0</v>
      </c>
      <c r="F29" s="45">
        <v>13307000</v>
      </c>
      <c r="G29" s="45">
        <v>0</v>
      </c>
      <c r="H29" s="45">
        <v>13307000</v>
      </c>
      <c r="I29" s="45">
        <v>610702</v>
      </c>
      <c r="J29" s="45">
        <v>4511729</v>
      </c>
      <c r="K29" s="45">
        <v>8795271</v>
      </c>
      <c r="L29" s="45">
        <v>610702</v>
      </c>
      <c r="M29" s="45">
        <v>4511729</v>
      </c>
      <c r="N29" s="45">
        <v>0</v>
      </c>
      <c r="O29" s="46">
        <v>33.904899999999998</v>
      </c>
      <c r="P29" s="45">
        <v>610702</v>
      </c>
      <c r="Q29" s="45">
        <v>4511729</v>
      </c>
      <c r="R29" s="45">
        <v>0</v>
      </c>
      <c r="S29" s="46">
        <v>33.904899999999998</v>
      </c>
      <c r="T29" s="45">
        <v>610702</v>
      </c>
      <c r="U29" s="45">
        <v>4511729</v>
      </c>
      <c r="V29" s="45">
        <v>0</v>
      </c>
    </row>
    <row r="30" spans="1:23" x14ac:dyDescent="0.25">
      <c r="A30" s="4" t="s">
        <v>42</v>
      </c>
      <c r="B30" s="36" t="s">
        <v>43</v>
      </c>
      <c r="C30" s="45">
        <v>516167000</v>
      </c>
      <c r="D30" s="45">
        <v>0</v>
      </c>
      <c r="E30" s="45">
        <v>0</v>
      </c>
      <c r="F30" s="45">
        <v>516167000</v>
      </c>
      <c r="G30" s="45">
        <v>0</v>
      </c>
      <c r="H30" s="45">
        <v>516167000</v>
      </c>
      <c r="I30" s="45">
        <v>42389290</v>
      </c>
      <c r="J30" s="45">
        <v>282377941</v>
      </c>
      <c r="K30" s="45">
        <v>233789059</v>
      </c>
      <c r="L30" s="45">
        <v>42389290</v>
      </c>
      <c r="M30" s="45">
        <v>282377941</v>
      </c>
      <c r="N30" s="45">
        <v>0</v>
      </c>
      <c r="O30" s="46">
        <v>54.706699999999998</v>
      </c>
      <c r="P30" s="45">
        <v>42389290</v>
      </c>
      <c r="Q30" s="45">
        <v>282377941</v>
      </c>
      <c r="R30" s="45">
        <v>0</v>
      </c>
      <c r="S30" s="46">
        <v>54.706699999999998</v>
      </c>
      <c r="T30" s="45">
        <v>42389290</v>
      </c>
      <c r="U30" s="45">
        <v>282377941</v>
      </c>
      <c r="V30" s="45">
        <v>0</v>
      </c>
    </row>
    <row r="31" spans="1:23" s="15" customFormat="1" x14ac:dyDescent="0.25">
      <c r="A31" s="41" t="s">
        <v>188</v>
      </c>
      <c r="B31" s="42" t="s">
        <v>189</v>
      </c>
      <c r="C31" s="47">
        <f>+C32+C35+C38+C41+C43+C45+C47</f>
        <v>1095824000</v>
      </c>
      <c r="D31" s="47">
        <f t="shared" ref="D31:V31" si="10">+D32+D35+D38+D41+D43+D45+D47</f>
        <v>0</v>
      </c>
      <c r="E31" s="47">
        <f t="shared" si="10"/>
        <v>-33000000</v>
      </c>
      <c r="F31" s="47">
        <f t="shared" si="10"/>
        <v>1062824000</v>
      </c>
      <c r="G31" s="47">
        <f t="shared" si="10"/>
        <v>0</v>
      </c>
      <c r="H31" s="47">
        <f t="shared" si="10"/>
        <v>1062824000</v>
      </c>
      <c r="I31" s="47">
        <f t="shared" si="10"/>
        <v>78474500</v>
      </c>
      <c r="J31" s="47">
        <f t="shared" si="10"/>
        <v>430014030</v>
      </c>
      <c r="K31" s="47">
        <f t="shared" si="10"/>
        <v>632809970</v>
      </c>
      <c r="L31" s="47">
        <f t="shared" si="10"/>
        <v>78474500</v>
      </c>
      <c r="M31" s="47">
        <f t="shared" si="10"/>
        <v>430014030</v>
      </c>
      <c r="N31" s="47">
        <f t="shared" si="10"/>
        <v>0</v>
      </c>
      <c r="O31" s="48">
        <f t="shared" ref="O31:O32" si="11">M31/H31*100</f>
        <v>40.459570916727507</v>
      </c>
      <c r="P31" s="47">
        <f t="shared" si="10"/>
        <v>78474500</v>
      </c>
      <c r="Q31" s="47">
        <f t="shared" si="10"/>
        <v>430014030</v>
      </c>
      <c r="R31" s="47">
        <f t="shared" si="10"/>
        <v>0</v>
      </c>
      <c r="S31" s="48">
        <f t="shared" ref="S31:S32" si="12">Q31/H31*100</f>
        <v>40.459570916727507</v>
      </c>
      <c r="T31" s="47">
        <f t="shared" si="10"/>
        <v>78474500</v>
      </c>
      <c r="U31" s="47">
        <f t="shared" si="10"/>
        <v>430014030</v>
      </c>
      <c r="V31" s="47">
        <f t="shared" si="10"/>
        <v>0</v>
      </c>
      <c r="W31" s="14"/>
    </row>
    <row r="32" spans="1:23" s="15" customFormat="1" x14ac:dyDescent="0.25">
      <c r="A32" s="41" t="s">
        <v>190</v>
      </c>
      <c r="B32" s="42" t="s">
        <v>191</v>
      </c>
      <c r="C32" s="47">
        <f>+C33+C34</f>
        <v>315231000</v>
      </c>
      <c r="D32" s="47">
        <f t="shared" ref="D32:V32" si="13">+D33+D34</f>
        <v>0</v>
      </c>
      <c r="E32" s="47">
        <f t="shared" si="13"/>
        <v>-33000000</v>
      </c>
      <c r="F32" s="47">
        <f t="shared" si="13"/>
        <v>282231000</v>
      </c>
      <c r="G32" s="47">
        <f t="shared" si="13"/>
        <v>0</v>
      </c>
      <c r="H32" s="47">
        <f t="shared" si="13"/>
        <v>282231000</v>
      </c>
      <c r="I32" s="47">
        <f t="shared" si="13"/>
        <v>22592500</v>
      </c>
      <c r="J32" s="47">
        <f t="shared" si="13"/>
        <v>151272300</v>
      </c>
      <c r="K32" s="47">
        <f t="shared" si="13"/>
        <v>130958700</v>
      </c>
      <c r="L32" s="47">
        <f t="shared" si="13"/>
        <v>22592500</v>
      </c>
      <c r="M32" s="47">
        <f t="shared" si="13"/>
        <v>151272300</v>
      </c>
      <c r="N32" s="47">
        <f t="shared" si="13"/>
        <v>0</v>
      </c>
      <c r="O32" s="48">
        <f t="shared" si="11"/>
        <v>53.598754211975297</v>
      </c>
      <c r="P32" s="47">
        <f t="shared" si="13"/>
        <v>22592500</v>
      </c>
      <c r="Q32" s="47">
        <f t="shared" si="13"/>
        <v>151272300</v>
      </c>
      <c r="R32" s="47">
        <f t="shared" si="13"/>
        <v>0</v>
      </c>
      <c r="S32" s="48">
        <f t="shared" si="12"/>
        <v>53.598754211975297</v>
      </c>
      <c r="T32" s="47">
        <f t="shared" si="13"/>
        <v>22592500</v>
      </c>
      <c r="U32" s="47">
        <f t="shared" si="13"/>
        <v>151272300</v>
      </c>
      <c r="V32" s="47">
        <f t="shared" si="13"/>
        <v>0</v>
      </c>
      <c r="W32" s="14"/>
    </row>
    <row r="33" spans="1:23" ht="24" x14ac:dyDescent="0.25">
      <c r="A33" s="4" t="s">
        <v>44</v>
      </c>
      <c r="B33" s="36" t="s">
        <v>45</v>
      </c>
      <c r="C33" s="45">
        <v>165800000</v>
      </c>
      <c r="D33" s="45">
        <v>0</v>
      </c>
      <c r="E33" s="45">
        <v>0</v>
      </c>
      <c r="F33" s="45">
        <v>165800000</v>
      </c>
      <c r="G33" s="45">
        <v>0</v>
      </c>
      <c r="H33" s="45">
        <v>165800000</v>
      </c>
      <c r="I33" s="45">
        <v>14124700</v>
      </c>
      <c r="J33" s="45">
        <v>97949100</v>
      </c>
      <c r="K33" s="45">
        <v>67850900</v>
      </c>
      <c r="L33" s="45">
        <v>14124700</v>
      </c>
      <c r="M33" s="45">
        <v>97949100</v>
      </c>
      <c r="N33" s="45">
        <v>0</v>
      </c>
      <c r="O33" s="46">
        <v>59.076700000000002</v>
      </c>
      <c r="P33" s="45">
        <v>14124700</v>
      </c>
      <c r="Q33" s="45">
        <v>97949100</v>
      </c>
      <c r="R33" s="45">
        <v>0</v>
      </c>
      <c r="S33" s="46">
        <v>59.076700000000002</v>
      </c>
      <c r="T33" s="45">
        <v>14124700</v>
      </c>
      <c r="U33" s="45">
        <v>97949100</v>
      </c>
      <c r="V33" s="45">
        <v>0</v>
      </c>
    </row>
    <row r="34" spans="1:23" ht="24" x14ac:dyDescent="0.25">
      <c r="A34" s="4" t="s">
        <v>46</v>
      </c>
      <c r="B34" s="36" t="s">
        <v>47</v>
      </c>
      <c r="C34" s="45">
        <v>149431000</v>
      </c>
      <c r="D34" s="45">
        <v>0</v>
      </c>
      <c r="E34" s="45">
        <v>-33000000</v>
      </c>
      <c r="F34" s="45">
        <v>116431000</v>
      </c>
      <c r="G34" s="45">
        <v>0</v>
      </c>
      <c r="H34" s="45">
        <v>116431000</v>
      </c>
      <c r="I34" s="45">
        <v>8467800</v>
      </c>
      <c r="J34" s="45">
        <v>53323200</v>
      </c>
      <c r="K34" s="45">
        <v>63107800</v>
      </c>
      <c r="L34" s="45">
        <v>8467800</v>
      </c>
      <c r="M34" s="45">
        <v>53323200</v>
      </c>
      <c r="N34" s="45">
        <v>0</v>
      </c>
      <c r="O34" s="46">
        <v>45.798099999999998</v>
      </c>
      <c r="P34" s="45">
        <v>8467800</v>
      </c>
      <c r="Q34" s="45">
        <v>53323200</v>
      </c>
      <c r="R34" s="45">
        <v>0</v>
      </c>
      <c r="S34" s="46">
        <v>45.798099999999998</v>
      </c>
      <c r="T34" s="45">
        <v>8467800</v>
      </c>
      <c r="U34" s="45">
        <v>53323200</v>
      </c>
      <c r="V34" s="45">
        <v>0</v>
      </c>
    </row>
    <row r="35" spans="1:23" s="15" customFormat="1" x14ac:dyDescent="0.25">
      <c r="A35" s="41" t="s">
        <v>192</v>
      </c>
      <c r="B35" s="42" t="s">
        <v>193</v>
      </c>
      <c r="C35" s="47">
        <f>+C36+C37</f>
        <v>216721000</v>
      </c>
      <c r="D35" s="47">
        <f t="shared" ref="D35:V35" si="14">+D36+D37</f>
        <v>0</v>
      </c>
      <c r="E35" s="47">
        <f t="shared" si="14"/>
        <v>0</v>
      </c>
      <c r="F35" s="47">
        <f t="shared" si="14"/>
        <v>216721000</v>
      </c>
      <c r="G35" s="47">
        <f t="shared" si="14"/>
        <v>0</v>
      </c>
      <c r="H35" s="47">
        <f t="shared" si="14"/>
        <v>216721000</v>
      </c>
      <c r="I35" s="47">
        <f t="shared" si="14"/>
        <v>16002900</v>
      </c>
      <c r="J35" s="47">
        <f t="shared" si="14"/>
        <v>107151100</v>
      </c>
      <c r="K35" s="47">
        <f t="shared" si="14"/>
        <v>109569900</v>
      </c>
      <c r="L35" s="47">
        <f t="shared" si="14"/>
        <v>16002900</v>
      </c>
      <c r="M35" s="47">
        <f t="shared" si="14"/>
        <v>107151100</v>
      </c>
      <c r="N35" s="47">
        <f t="shared" si="14"/>
        <v>0</v>
      </c>
      <c r="O35" s="48">
        <f>M35/H35*100</f>
        <v>49.441955325049257</v>
      </c>
      <c r="P35" s="47">
        <f t="shared" si="14"/>
        <v>16002900</v>
      </c>
      <c r="Q35" s="47">
        <f t="shared" si="14"/>
        <v>107151100</v>
      </c>
      <c r="R35" s="47">
        <f t="shared" si="14"/>
        <v>0</v>
      </c>
      <c r="S35" s="48">
        <f>Q35/H35*100</f>
        <v>49.441955325049257</v>
      </c>
      <c r="T35" s="47">
        <f t="shared" si="14"/>
        <v>16002900</v>
      </c>
      <c r="U35" s="47">
        <f t="shared" si="14"/>
        <v>107151100</v>
      </c>
      <c r="V35" s="47">
        <f t="shared" si="14"/>
        <v>0</v>
      </c>
      <c r="W35" s="14"/>
    </row>
    <row r="36" spans="1:23" x14ac:dyDescent="0.25">
      <c r="A36" s="4" t="s">
        <v>48</v>
      </c>
      <c r="B36" s="36" t="s">
        <v>49</v>
      </c>
      <c r="C36" s="45">
        <v>31944000</v>
      </c>
      <c r="D36" s="45">
        <v>0</v>
      </c>
      <c r="E36" s="45">
        <v>0</v>
      </c>
      <c r="F36" s="45">
        <v>31944000</v>
      </c>
      <c r="G36" s="45">
        <v>0</v>
      </c>
      <c r="H36" s="45">
        <v>31944000</v>
      </c>
      <c r="I36" s="45">
        <v>2657500</v>
      </c>
      <c r="J36" s="45">
        <v>19075900</v>
      </c>
      <c r="K36" s="45">
        <v>12868100</v>
      </c>
      <c r="L36" s="45">
        <v>2657500</v>
      </c>
      <c r="M36" s="45">
        <v>19075900</v>
      </c>
      <c r="N36" s="45">
        <v>0</v>
      </c>
      <c r="O36" s="46">
        <v>59.716700000000003</v>
      </c>
      <c r="P36" s="45">
        <v>2657500</v>
      </c>
      <c r="Q36" s="45">
        <v>19075900</v>
      </c>
      <c r="R36" s="45">
        <v>0</v>
      </c>
      <c r="S36" s="46">
        <v>59.716700000000003</v>
      </c>
      <c r="T36" s="45">
        <v>2657500</v>
      </c>
      <c r="U36" s="45">
        <v>19075900</v>
      </c>
      <c r="V36" s="45">
        <v>0</v>
      </c>
    </row>
    <row r="37" spans="1:23" x14ac:dyDescent="0.25">
      <c r="A37" s="4" t="s">
        <v>50</v>
      </c>
      <c r="B37" s="36" t="s">
        <v>51</v>
      </c>
      <c r="C37" s="45">
        <v>184777000</v>
      </c>
      <c r="D37" s="45">
        <v>0</v>
      </c>
      <c r="E37" s="45">
        <v>0</v>
      </c>
      <c r="F37" s="45">
        <v>184777000</v>
      </c>
      <c r="G37" s="45">
        <v>0</v>
      </c>
      <c r="H37" s="45">
        <v>184777000</v>
      </c>
      <c r="I37" s="45">
        <v>13345400</v>
      </c>
      <c r="J37" s="45">
        <v>88075200</v>
      </c>
      <c r="K37" s="45">
        <v>96701800</v>
      </c>
      <c r="L37" s="45">
        <v>13345400</v>
      </c>
      <c r="M37" s="45">
        <v>88075200</v>
      </c>
      <c r="N37" s="45">
        <v>0</v>
      </c>
      <c r="O37" s="46">
        <v>47.665700000000001</v>
      </c>
      <c r="P37" s="45">
        <v>13345400</v>
      </c>
      <c r="Q37" s="45">
        <v>88075200</v>
      </c>
      <c r="R37" s="45">
        <v>0</v>
      </c>
      <c r="S37" s="46">
        <v>47.665700000000001</v>
      </c>
      <c r="T37" s="45">
        <v>13345400</v>
      </c>
      <c r="U37" s="45">
        <v>88075200</v>
      </c>
      <c r="V37" s="45">
        <v>0</v>
      </c>
    </row>
    <row r="38" spans="1:23" s="15" customFormat="1" x14ac:dyDescent="0.25">
      <c r="A38" s="41" t="s">
        <v>194</v>
      </c>
      <c r="B38" s="42" t="s">
        <v>195</v>
      </c>
      <c r="C38" s="47">
        <f>+C39+C40</f>
        <v>249131000</v>
      </c>
      <c r="D38" s="47">
        <f t="shared" ref="D38:V38" si="15">+D39+D40</f>
        <v>0</v>
      </c>
      <c r="E38" s="47">
        <f t="shared" si="15"/>
        <v>0</v>
      </c>
      <c r="F38" s="47">
        <f t="shared" si="15"/>
        <v>249131000</v>
      </c>
      <c r="G38" s="47">
        <f t="shared" si="15"/>
        <v>0</v>
      </c>
      <c r="H38" s="47">
        <f t="shared" si="15"/>
        <v>249131000</v>
      </c>
      <c r="I38" s="47">
        <f t="shared" si="15"/>
        <v>0</v>
      </c>
      <c r="J38" s="47">
        <f t="shared" si="15"/>
        <v>7362230</v>
      </c>
      <c r="K38" s="47">
        <f t="shared" si="15"/>
        <v>241768770</v>
      </c>
      <c r="L38" s="47">
        <f t="shared" si="15"/>
        <v>0</v>
      </c>
      <c r="M38" s="47">
        <f t="shared" si="15"/>
        <v>7362230</v>
      </c>
      <c r="N38" s="47">
        <f t="shared" si="15"/>
        <v>0</v>
      </c>
      <c r="O38" s="48">
        <f>M38/H38*100</f>
        <v>2.955164150587442</v>
      </c>
      <c r="P38" s="47">
        <f t="shared" si="15"/>
        <v>0</v>
      </c>
      <c r="Q38" s="47">
        <f t="shared" si="15"/>
        <v>7362230</v>
      </c>
      <c r="R38" s="47">
        <f t="shared" si="15"/>
        <v>0</v>
      </c>
      <c r="S38" s="48">
        <f>Q38/H38*100</f>
        <v>2.955164150587442</v>
      </c>
      <c r="T38" s="47">
        <f t="shared" si="15"/>
        <v>0</v>
      </c>
      <c r="U38" s="47">
        <f t="shared" si="15"/>
        <v>7362230</v>
      </c>
      <c r="V38" s="47">
        <f t="shared" si="15"/>
        <v>0</v>
      </c>
      <c r="W38" s="14"/>
    </row>
    <row r="39" spans="1:23" x14ac:dyDescent="0.25">
      <c r="A39" s="4" t="s">
        <v>52</v>
      </c>
      <c r="B39" s="36" t="s">
        <v>53</v>
      </c>
      <c r="C39" s="45">
        <v>156865000</v>
      </c>
      <c r="D39" s="45">
        <v>0</v>
      </c>
      <c r="E39" s="45">
        <v>0</v>
      </c>
      <c r="F39" s="45">
        <v>156865000</v>
      </c>
      <c r="G39" s="45">
        <v>0</v>
      </c>
      <c r="H39" s="45">
        <v>156865000</v>
      </c>
      <c r="I39" s="45">
        <v>0</v>
      </c>
      <c r="J39" s="45">
        <v>5226508</v>
      </c>
      <c r="K39" s="45">
        <v>151638492</v>
      </c>
      <c r="L39" s="45">
        <v>0</v>
      </c>
      <c r="M39" s="45">
        <v>5226508</v>
      </c>
      <c r="N39" s="45">
        <v>0</v>
      </c>
      <c r="O39" s="46">
        <v>3.3319000000000001</v>
      </c>
      <c r="P39" s="45">
        <v>0</v>
      </c>
      <c r="Q39" s="45">
        <v>5226508</v>
      </c>
      <c r="R39" s="45">
        <v>0</v>
      </c>
      <c r="S39" s="46">
        <v>3.3319000000000001</v>
      </c>
      <c r="T39" s="45">
        <v>0</v>
      </c>
      <c r="U39" s="45">
        <v>5226508</v>
      </c>
      <c r="V39" s="45">
        <v>0</v>
      </c>
    </row>
    <row r="40" spans="1:23" x14ac:dyDescent="0.25">
      <c r="A40" s="4" t="s">
        <v>54</v>
      </c>
      <c r="B40" s="36" t="s">
        <v>55</v>
      </c>
      <c r="C40" s="45">
        <v>92266000</v>
      </c>
      <c r="D40" s="45">
        <v>0</v>
      </c>
      <c r="E40" s="45">
        <v>0</v>
      </c>
      <c r="F40" s="45">
        <v>92266000</v>
      </c>
      <c r="G40" s="45">
        <v>0</v>
      </c>
      <c r="H40" s="45">
        <v>92266000</v>
      </c>
      <c r="I40" s="45">
        <v>0</v>
      </c>
      <c r="J40" s="45">
        <v>2135722</v>
      </c>
      <c r="K40" s="45">
        <v>90130278</v>
      </c>
      <c r="L40" s="45">
        <v>0</v>
      </c>
      <c r="M40" s="45">
        <v>2135722</v>
      </c>
      <c r="N40" s="45">
        <v>0</v>
      </c>
      <c r="O40" s="46">
        <v>2.3147000000000002</v>
      </c>
      <c r="P40" s="45">
        <v>0</v>
      </c>
      <c r="Q40" s="45">
        <v>2135722</v>
      </c>
      <c r="R40" s="45">
        <v>0</v>
      </c>
      <c r="S40" s="46">
        <v>2.3147000000000002</v>
      </c>
      <c r="T40" s="45">
        <v>0</v>
      </c>
      <c r="U40" s="45">
        <v>2135722</v>
      </c>
      <c r="V40" s="45">
        <v>0</v>
      </c>
    </row>
    <row r="41" spans="1:23" s="15" customFormat="1" x14ac:dyDescent="0.25">
      <c r="A41" s="41" t="s">
        <v>196</v>
      </c>
      <c r="B41" s="42" t="s">
        <v>197</v>
      </c>
      <c r="C41" s="47">
        <f>+C42</f>
        <v>121971000</v>
      </c>
      <c r="D41" s="47">
        <f t="shared" ref="D41:V41" si="16">+D42</f>
        <v>0</v>
      </c>
      <c r="E41" s="47">
        <f t="shared" si="16"/>
        <v>0</v>
      </c>
      <c r="F41" s="47">
        <f t="shared" si="16"/>
        <v>121971000</v>
      </c>
      <c r="G41" s="47">
        <f t="shared" si="16"/>
        <v>0</v>
      </c>
      <c r="H41" s="47">
        <f t="shared" si="16"/>
        <v>121971000</v>
      </c>
      <c r="I41" s="47">
        <f t="shared" si="16"/>
        <v>16866600</v>
      </c>
      <c r="J41" s="47">
        <f t="shared" si="16"/>
        <v>67442400</v>
      </c>
      <c r="K41" s="47">
        <f t="shared" si="16"/>
        <v>54528600</v>
      </c>
      <c r="L41" s="47">
        <f t="shared" si="16"/>
        <v>16866600</v>
      </c>
      <c r="M41" s="47">
        <f t="shared" si="16"/>
        <v>67442400</v>
      </c>
      <c r="N41" s="47">
        <f t="shared" si="16"/>
        <v>0</v>
      </c>
      <c r="O41" s="48">
        <f>M41/H41*100</f>
        <v>55.293799345746123</v>
      </c>
      <c r="P41" s="47">
        <f t="shared" si="16"/>
        <v>16866600</v>
      </c>
      <c r="Q41" s="47">
        <f t="shared" si="16"/>
        <v>67442400</v>
      </c>
      <c r="R41" s="47">
        <f t="shared" si="16"/>
        <v>0</v>
      </c>
      <c r="S41" s="48">
        <f>Q41/H41*100</f>
        <v>55.293799345746123</v>
      </c>
      <c r="T41" s="47">
        <f t="shared" si="16"/>
        <v>16866600</v>
      </c>
      <c r="U41" s="47">
        <f t="shared" si="16"/>
        <v>67442400</v>
      </c>
      <c r="V41" s="47">
        <f t="shared" si="16"/>
        <v>0</v>
      </c>
      <c r="W41" s="14"/>
    </row>
    <row r="42" spans="1:23" x14ac:dyDescent="0.25">
      <c r="A42" s="4" t="s">
        <v>56</v>
      </c>
      <c r="B42" s="36" t="s">
        <v>57</v>
      </c>
      <c r="C42" s="45">
        <v>121971000</v>
      </c>
      <c r="D42" s="45">
        <v>0</v>
      </c>
      <c r="E42" s="45">
        <v>0</v>
      </c>
      <c r="F42" s="45">
        <v>121971000</v>
      </c>
      <c r="G42" s="45">
        <v>0</v>
      </c>
      <c r="H42" s="45">
        <v>121971000</v>
      </c>
      <c r="I42" s="45">
        <v>16866600</v>
      </c>
      <c r="J42" s="45">
        <v>67442400</v>
      </c>
      <c r="K42" s="45">
        <v>54528600</v>
      </c>
      <c r="L42" s="45">
        <v>16866600</v>
      </c>
      <c r="M42" s="45">
        <v>67442400</v>
      </c>
      <c r="N42" s="45">
        <v>0</v>
      </c>
      <c r="O42" s="46">
        <v>55.293799999999997</v>
      </c>
      <c r="P42" s="45">
        <v>16866600</v>
      </c>
      <c r="Q42" s="45">
        <v>67442400</v>
      </c>
      <c r="R42" s="45">
        <v>0</v>
      </c>
      <c r="S42" s="46">
        <v>55.293799999999997</v>
      </c>
      <c r="T42" s="45">
        <v>16866600</v>
      </c>
      <c r="U42" s="45">
        <v>67442400</v>
      </c>
      <c r="V42" s="45">
        <v>0</v>
      </c>
    </row>
    <row r="43" spans="1:23" s="15" customFormat="1" ht="30" x14ac:dyDescent="0.25">
      <c r="A43" s="41" t="s">
        <v>198</v>
      </c>
      <c r="B43" s="42" t="s">
        <v>199</v>
      </c>
      <c r="C43" s="47">
        <f>+C44</f>
        <v>24810000</v>
      </c>
      <c r="D43" s="47">
        <f t="shared" ref="D43:V43" si="17">+D44</f>
        <v>0</v>
      </c>
      <c r="E43" s="47">
        <f t="shared" si="17"/>
        <v>0</v>
      </c>
      <c r="F43" s="47">
        <f t="shared" si="17"/>
        <v>24810000</v>
      </c>
      <c r="G43" s="47">
        <f t="shared" si="17"/>
        <v>0</v>
      </c>
      <c r="H43" s="47">
        <f t="shared" si="17"/>
        <v>24810000</v>
      </c>
      <c r="I43" s="47">
        <f t="shared" si="17"/>
        <v>1928400</v>
      </c>
      <c r="J43" s="47">
        <f t="shared" si="17"/>
        <v>12475600</v>
      </c>
      <c r="K43" s="47">
        <f t="shared" si="17"/>
        <v>12334400</v>
      </c>
      <c r="L43" s="47">
        <f t="shared" si="17"/>
        <v>1928400</v>
      </c>
      <c r="M43" s="47">
        <f t="shared" si="17"/>
        <v>12475600</v>
      </c>
      <c r="N43" s="47">
        <f t="shared" si="17"/>
        <v>0</v>
      </c>
      <c r="O43" s="48">
        <f>M43/H43*100</f>
        <v>50.284562676340187</v>
      </c>
      <c r="P43" s="47">
        <f t="shared" si="17"/>
        <v>1928400</v>
      </c>
      <c r="Q43" s="47">
        <f t="shared" si="17"/>
        <v>12475600</v>
      </c>
      <c r="R43" s="47">
        <f t="shared" si="17"/>
        <v>0</v>
      </c>
      <c r="S43" s="48">
        <f>Q43/H43*100</f>
        <v>50.284562676340187</v>
      </c>
      <c r="T43" s="47">
        <f t="shared" si="17"/>
        <v>1928400</v>
      </c>
      <c r="U43" s="47">
        <f t="shared" si="17"/>
        <v>12475600</v>
      </c>
      <c r="V43" s="47">
        <f t="shared" si="17"/>
        <v>0</v>
      </c>
      <c r="W43" s="14"/>
    </row>
    <row r="44" spans="1:23" ht="24" x14ac:dyDescent="0.25">
      <c r="A44" s="4" t="s">
        <v>58</v>
      </c>
      <c r="B44" s="36" t="s">
        <v>59</v>
      </c>
      <c r="C44" s="45">
        <v>24810000</v>
      </c>
      <c r="D44" s="45">
        <v>0</v>
      </c>
      <c r="E44" s="45">
        <v>0</v>
      </c>
      <c r="F44" s="45">
        <v>24810000</v>
      </c>
      <c r="G44" s="45">
        <v>0</v>
      </c>
      <c r="H44" s="45">
        <v>24810000</v>
      </c>
      <c r="I44" s="45">
        <v>1928400</v>
      </c>
      <c r="J44" s="45">
        <v>12475600</v>
      </c>
      <c r="K44" s="45">
        <v>12334400</v>
      </c>
      <c r="L44" s="45">
        <v>1928400</v>
      </c>
      <c r="M44" s="45">
        <v>12475600</v>
      </c>
      <c r="N44" s="45">
        <v>0</v>
      </c>
      <c r="O44" s="46">
        <v>50.284599999999998</v>
      </c>
      <c r="P44" s="45">
        <v>1928400</v>
      </c>
      <c r="Q44" s="45">
        <v>12475600</v>
      </c>
      <c r="R44" s="45">
        <v>0</v>
      </c>
      <c r="S44" s="46">
        <v>50.284599999999998</v>
      </c>
      <c r="T44" s="45">
        <v>1928400</v>
      </c>
      <c r="U44" s="45">
        <v>12475600</v>
      </c>
      <c r="V44" s="45">
        <v>0</v>
      </c>
    </row>
    <row r="45" spans="1:23" s="15" customFormat="1" x14ac:dyDescent="0.25">
      <c r="A45" s="41" t="s">
        <v>200</v>
      </c>
      <c r="B45" s="42" t="s">
        <v>201</v>
      </c>
      <c r="C45" s="47">
        <f>+C46</f>
        <v>98316000</v>
      </c>
      <c r="D45" s="47">
        <f t="shared" ref="D45:V45" si="18">+D46</f>
        <v>0</v>
      </c>
      <c r="E45" s="47">
        <f t="shared" si="18"/>
        <v>0</v>
      </c>
      <c r="F45" s="47">
        <f t="shared" si="18"/>
        <v>98316000</v>
      </c>
      <c r="G45" s="47">
        <f t="shared" si="18"/>
        <v>0</v>
      </c>
      <c r="H45" s="47">
        <f t="shared" si="18"/>
        <v>98316000</v>
      </c>
      <c r="I45" s="47">
        <f t="shared" si="18"/>
        <v>12650200</v>
      </c>
      <c r="J45" s="47">
        <f t="shared" si="18"/>
        <v>50584400</v>
      </c>
      <c r="K45" s="47">
        <f t="shared" si="18"/>
        <v>47731600</v>
      </c>
      <c r="L45" s="47">
        <f t="shared" si="18"/>
        <v>12650200</v>
      </c>
      <c r="M45" s="47">
        <f t="shared" si="18"/>
        <v>50584400</v>
      </c>
      <c r="N45" s="47">
        <f t="shared" si="18"/>
        <v>0</v>
      </c>
      <c r="O45" s="48">
        <f>M45/H45*100</f>
        <v>51.45083201106636</v>
      </c>
      <c r="P45" s="47">
        <f t="shared" si="18"/>
        <v>12650200</v>
      </c>
      <c r="Q45" s="47">
        <f t="shared" si="18"/>
        <v>50584400</v>
      </c>
      <c r="R45" s="47">
        <f t="shared" si="18"/>
        <v>0</v>
      </c>
      <c r="S45" s="48">
        <f>Q45/H45*100</f>
        <v>51.45083201106636</v>
      </c>
      <c r="T45" s="47">
        <f t="shared" si="18"/>
        <v>12650200</v>
      </c>
      <c r="U45" s="47">
        <f t="shared" si="18"/>
        <v>50584400</v>
      </c>
      <c r="V45" s="47">
        <f t="shared" si="18"/>
        <v>0</v>
      </c>
      <c r="W45" s="14"/>
    </row>
    <row r="46" spans="1:23" x14ac:dyDescent="0.25">
      <c r="A46" s="4" t="s">
        <v>60</v>
      </c>
      <c r="B46" s="36" t="s">
        <v>61</v>
      </c>
      <c r="C46" s="45">
        <v>98316000</v>
      </c>
      <c r="D46" s="45">
        <v>0</v>
      </c>
      <c r="E46" s="45">
        <v>0</v>
      </c>
      <c r="F46" s="45">
        <v>98316000</v>
      </c>
      <c r="G46" s="45">
        <v>0</v>
      </c>
      <c r="H46" s="45">
        <v>98316000</v>
      </c>
      <c r="I46" s="45">
        <v>12650200</v>
      </c>
      <c r="J46" s="45">
        <v>50584400</v>
      </c>
      <c r="K46" s="45">
        <v>47731600</v>
      </c>
      <c r="L46" s="45">
        <v>12650200</v>
      </c>
      <c r="M46" s="45">
        <v>50584400</v>
      </c>
      <c r="N46" s="45">
        <v>0</v>
      </c>
      <c r="O46" s="46">
        <v>51.450800000000001</v>
      </c>
      <c r="P46" s="45">
        <v>12650200</v>
      </c>
      <c r="Q46" s="45">
        <v>50584400</v>
      </c>
      <c r="R46" s="45">
        <v>0</v>
      </c>
      <c r="S46" s="46">
        <v>51.450800000000001</v>
      </c>
      <c r="T46" s="45">
        <v>12650200</v>
      </c>
      <c r="U46" s="45">
        <v>50584400</v>
      </c>
      <c r="V46" s="45">
        <v>0</v>
      </c>
    </row>
    <row r="47" spans="1:23" s="15" customFormat="1" x14ac:dyDescent="0.25">
      <c r="A47" s="41" t="s">
        <v>202</v>
      </c>
      <c r="B47" s="42" t="s">
        <v>203</v>
      </c>
      <c r="C47" s="47">
        <f>+C48</f>
        <v>69644000</v>
      </c>
      <c r="D47" s="47">
        <f t="shared" ref="D47:V47" si="19">+D48</f>
        <v>0</v>
      </c>
      <c r="E47" s="47">
        <f t="shared" si="19"/>
        <v>0</v>
      </c>
      <c r="F47" s="47">
        <f t="shared" si="19"/>
        <v>69644000</v>
      </c>
      <c r="G47" s="47">
        <f t="shared" si="19"/>
        <v>0</v>
      </c>
      <c r="H47" s="47">
        <f t="shared" si="19"/>
        <v>69644000</v>
      </c>
      <c r="I47" s="47">
        <f t="shared" si="19"/>
        <v>8433900</v>
      </c>
      <c r="J47" s="47">
        <f t="shared" si="19"/>
        <v>33726000</v>
      </c>
      <c r="K47" s="47">
        <f t="shared" si="19"/>
        <v>35918000</v>
      </c>
      <c r="L47" s="47">
        <f t="shared" si="19"/>
        <v>8433900</v>
      </c>
      <c r="M47" s="47">
        <f t="shared" si="19"/>
        <v>33726000</v>
      </c>
      <c r="N47" s="47">
        <f t="shared" si="19"/>
        <v>0</v>
      </c>
      <c r="O47" s="48">
        <f>M47/H47*100</f>
        <v>48.426282235368447</v>
      </c>
      <c r="P47" s="47">
        <f t="shared" si="19"/>
        <v>8433900</v>
      </c>
      <c r="Q47" s="47">
        <f t="shared" si="19"/>
        <v>33726000</v>
      </c>
      <c r="R47" s="47">
        <f t="shared" si="19"/>
        <v>0</v>
      </c>
      <c r="S47" s="48">
        <f>Q47/H47*100</f>
        <v>48.426282235368447</v>
      </c>
      <c r="T47" s="47">
        <f t="shared" si="19"/>
        <v>8433900</v>
      </c>
      <c r="U47" s="47">
        <f t="shared" si="19"/>
        <v>33726000</v>
      </c>
      <c r="V47" s="47">
        <f t="shared" si="19"/>
        <v>0</v>
      </c>
      <c r="W47" s="14"/>
    </row>
    <row r="48" spans="1:23" x14ac:dyDescent="0.25">
      <c r="A48" s="4" t="s">
        <v>62</v>
      </c>
      <c r="B48" s="36" t="s">
        <v>63</v>
      </c>
      <c r="C48" s="45">
        <v>69644000</v>
      </c>
      <c r="D48" s="45">
        <v>0</v>
      </c>
      <c r="E48" s="45">
        <v>0</v>
      </c>
      <c r="F48" s="45">
        <v>69644000</v>
      </c>
      <c r="G48" s="45">
        <v>0</v>
      </c>
      <c r="H48" s="45">
        <v>69644000</v>
      </c>
      <c r="I48" s="45">
        <v>8433900</v>
      </c>
      <c r="J48" s="45">
        <v>33726000</v>
      </c>
      <c r="K48" s="45">
        <v>35918000</v>
      </c>
      <c r="L48" s="45">
        <v>8433900</v>
      </c>
      <c r="M48" s="45">
        <v>33726000</v>
      </c>
      <c r="N48" s="45">
        <v>0</v>
      </c>
      <c r="O48" s="46">
        <v>48.426299999999998</v>
      </c>
      <c r="P48" s="45">
        <v>8433900</v>
      </c>
      <c r="Q48" s="45">
        <v>33726000</v>
      </c>
      <c r="R48" s="45">
        <v>0</v>
      </c>
      <c r="S48" s="46">
        <v>48.426299999999998</v>
      </c>
      <c r="T48" s="45">
        <v>8433900</v>
      </c>
      <c r="U48" s="45">
        <v>33726000</v>
      </c>
      <c r="V48" s="45">
        <v>0</v>
      </c>
    </row>
    <row r="49" spans="1:23" s="15" customFormat="1" ht="30" x14ac:dyDescent="0.25">
      <c r="A49" s="41" t="s">
        <v>204</v>
      </c>
      <c r="B49" s="42" t="s">
        <v>205</v>
      </c>
      <c r="C49" s="47">
        <f>+C50+C51+C52</f>
        <v>29230000</v>
      </c>
      <c r="D49" s="47">
        <f t="shared" ref="D49:V49" si="20">+D50+D51+D52</f>
        <v>0</v>
      </c>
      <c r="E49" s="47">
        <f t="shared" si="20"/>
        <v>52787544</v>
      </c>
      <c r="F49" s="47">
        <f t="shared" si="20"/>
        <v>82017544</v>
      </c>
      <c r="G49" s="47">
        <f t="shared" si="20"/>
        <v>0</v>
      </c>
      <c r="H49" s="47">
        <f t="shared" si="20"/>
        <v>82017544</v>
      </c>
      <c r="I49" s="47">
        <f t="shared" si="20"/>
        <v>479344</v>
      </c>
      <c r="J49" s="47">
        <f t="shared" si="20"/>
        <v>75999062</v>
      </c>
      <c r="K49" s="47">
        <f t="shared" si="20"/>
        <v>6018482</v>
      </c>
      <c r="L49" s="47">
        <f t="shared" si="20"/>
        <v>479344</v>
      </c>
      <c r="M49" s="47">
        <f t="shared" si="20"/>
        <v>75999062</v>
      </c>
      <c r="N49" s="47">
        <f t="shared" si="20"/>
        <v>0</v>
      </c>
      <c r="O49" s="48">
        <f>M49/H49*100</f>
        <v>92.661957787958144</v>
      </c>
      <c r="P49" s="47">
        <f t="shared" si="20"/>
        <v>479344</v>
      </c>
      <c r="Q49" s="47">
        <f t="shared" si="20"/>
        <v>75999062</v>
      </c>
      <c r="R49" s="47">
        <f t="shared" si="20"/>
        <v>0</v>
      </c>
      <c r="S49" s="48">
        <f>Q49/H49*100</f>
        <v>92.661957787958144</v>
      </c>
      <c r="T49" s="47">
        <f t="shared" si="20"/>
        <v>479344</v>
      </c>
      <c r="U49" s="47">
        <f t="shared" si="20"/>
        <v>75999062</v>
      </c>
      <c r="V49" s="47">
        <f t="shared" si="20"/>
        <v>0</v>
      </c>
      <c r="W49" s="14"/>
    </row>
    <row r="50" spans="1:23" x14ac:dyDescent="0.25">
      <c r="A50" s="4">
        <v>13101010301</v>
      </c>
      <c r="B50" s="11" t="s">
        <v>64</v>
      </c>
      <c r="C50" s="45">
        <v>0</v>
      </c>
      <c r="D50" s="45">
        <v>0</v>
      </c>
      <c r="E50" s="45">
        <v>60348358</v>
      </c>
      <c r="F50" s="45">
        <v>60348358</v>
      </c>
      <c r="G50" s="45">
        <v>0</v>
      </c>
      <c r="H50" s="45">
        <v>60348358</v>
      </c>
      <c r="I50" s="45">
        <v>0</v>
      </c>
      <c r="J50" s="45">
        <v>60148214</v>
      </c>
      <c r="K50" s="45">
        <v>200144</v>
      </c>
      <c r="L50" s="45">
        <v>0</v>
      </c>
      <c r="M50" s="45">
        <v>60148214</v>
      </c>
      <c r="N50" s="45">
        <v>0</v>
      </c>
      <c r="O50" s="46">
        <v>99.668400000000005</v>
      </c>
      <c r="P50" s="45">
        <v>0</v>
      </c>
      <c r="Q50" s="45">
        <v>60148214</v>
      </c>
      <c r="R50" s="45">
        <v>0</v>
      </c>
      <c r="S50" s="46">
        <v>99.668400000000005</v>
      </c>
      <c r="T50" s="45">
        <v>0</v>
      </c>
      <c r="U50" s="45">
        <v>60148214</v>
      </c>
      <c r="V50" s="45">
        <v>0</v>
      </c>
    </row>
    <row r="51" spans="1:23" x14ac:dyDescent="0.25">
      <c r="A51" s="4" t="s">
        <v>65</v>
      </c>
      <c r="B51" s="36" t="s">
        <v>66</v>
      </c>
      <c r="C51" s="45">
        <v>14230000</v>
      </c>
      <c r="D51" s="45">
        <v>0</v>
      </c>
      <c r="E51" s="45">
        <v>-3708312</v>
      </c>
      <c r="F51" s="45">
        <v>10521688</v>
      </c>
      <c r="G51" s="45">
        <v>0</v>
      </c>
      <c r="H51" s="45">
        <v>10521688</v>
      </c>
      <c r="I51" s="45">
        <v>479344</v>
      </c>
      <c r="J51" s="45">
        <v>4773906</v>
      </c>
      <c r="K51" s="45">
        <v>5747782</v>
      </c>
      <c r="L51" s="45">
        <v>479344</v>
      </c>
      <c r="M51" s="45">
        <v>4773906</v>
      </c>
      <c r="N51" s="45">
        <v>0</v>
      </c>
      <c r="O51" s="46">
        <v>45.372100000000003</v>
      </c>
      <c r="P51" s="45">
        <v>479344</v>
      </c>
      <c r="Q51" s="45">
        <v>4773906</v>
      </c>
      <c r="R51" s="45">
        <v>0</v>
      </c>
      <c r="S51" s="46">
        <v>45.372100000000003</v>
      </c>
      <c r="T51" s="45">
        <v>479344</v>
      </c>
      <c r="U51" s="45">
        <v>4773906</v>
      </c>
      <c r="V51" s="45">
        <v>0</v>
      </c>
    </row>
    <row r="52" spans="1:23" ht="24" x14ac:dyDescent="0.25">
      <c r="A52" s="4" t="s">
        <v>67</v>
      </c>
      <c r="B52" s="36" t="s">
        <v>68</v>
      </c>
      <c r="C52" s="45">
        <v>15000000</v>
      </c>
      <c r="D52" s="45">
        <v>0</v>
      </c>
      <c r="E52" s="45">
        <v>-3852502</v>
      </c>
      <c r="F52" s="45">
        <v>11147498</v>
      </c>
      <c r="G52" s="45">
        <v>0</v>
      </c>
      <c r="H52" s="45">
        <v>11147498</v>
      </c>
      <c r="I52" s="45">
        <v>0</v>
      </c>
      <c r="J52" s="45">
        <v>11076942</v>
      </c>
      <c r="K52" s="45">
        <v>70556</v>
      </c>
      <c r="L52" s="45">
        <v>0</v>
      </c>
      <c r="M52" s="45">
        <v>11076942</v>
      </c>
      <c r="N52" s="45">
        <v>0</v>
      </c>
      <c r="O52" s="46">
        <v>99.367099999999994</v>
      </c>
      <c r="P52" s="45">
        <v>0</v>
      </c>
      <c r="Q52" s="45">
        <v>11076942</v>
      </c>
      <c r="R52" s="45">
        <v>0</v>
      </c>
      <c r="S52" s="46">
        <v>99.367099999999994</v>
      </c>
      <c r="T52" s="45">
        <v>0</v>
      </c>
      <c r="U52" s="45">
        <v>11076942</v>
      </c>
      <c r="V52" s="45">
        <v>0</v>
      </c>
    </row>
    <row r="53" spans="1:23" s="13" customFormat="1" x14ac:dyDescent="0.25">
      <c r="A53" s="49" t="s">
        <v>206</v>
      </c>
      <c r="B53" s="50" t="s">
        <v>207</v>
      </c>
      <c r="C53" s="43">
        <f>+C54+C58</f>
        <v>1140000000</v>
      </c>
      <c r="D53" s="43">
        <f t="shared" ref="D53:V53" si="21">+D54+D58</f>
        <v>0</v>
      </c>
      <c r="E53" s="43">
        <f t="shared" si="21"/>
        <v>0</v>
      </c>
      <c r="F53" s="43">
        <f t="shared" si="21"/>
        <v>1140000000</v>
      </c>
      <c r="G53" s="43">
        <f t="shared" si="21"/>
        <v>0</v>
      </c>
      <c r="H53" s="43">
        <f t="shared" si="21"/>
        <v>1140000000</v>
      </c>
      <c r="I53" s="43">
        <f t="shared" si="21"/>
        <v>109500638</v>
      </c>
      <c r="J53" s="43">
        <f t="shared" si="21"/>
        <v>919503329</v>
      </c>
      <c r="K53" s="43">
        <f t="shared" si="21"/>
        <v>220496671</v>
      </c>
      <c r="L53" s="43">
        <f t="shared" si="21"/>
        <v>66569238</v>
      </c>
      <c r="M53" s="43">
        <f t="shared" si="21"/>
        <v>396858043</v>
      </c>
      <c r="N53" s="43">
        <f t="shared" si="21"/>
        <v>522645286</v>
      </c>
      <c r="O53" s="44">
        <f t="shared" ref="O53:O56" si="22">M53/H53*100</f>
        <v>34.812109035087715</v>
      </c>
      <c r="P53" s="43">
        <f t="shared" si="21"/>
        <v>39940505</v>
      </c>
      <c r="Q53" s="43">
        <f t="shared" si="21"/>
        <v>158900807</v>
      </c>
      <c r="R53" s="43">
        <f t="shared" si="21"/>
        <v>237957236</v>
      </c>
      <c r="S53" s="44">
        <f t="shared" ref="S53:S56" si="23">Q53/H53*100</f>
        <v>13.938667280701756</v>
      </c>
      <c r="T53" s="43">
        <f t="shared" si="21"/>
        <v>39940505</v>
      </c>
      <c r="U53" s="43">
        <f t="shared" si="21"/>
        <v>158900807</v>
      </c>
      <c r="V53" s="43">
        <f t="shared" si="21"/>
        <v>0</v>
      </c>
      <c r="W53" s="12"/>
    </row>
    <row r="54" spans="1:23" s="15" customFormat="1" x14ac:dyDescent="0.25">
      <c r="A54" s="41" t="s">
        <v>208</v>
      </c>
      <c r="B54" s="42" t="s">
        <v>209</v>
      </c>
      <c r="C54" s="47">
        <f>+C55</f>
        <v>11249000</v>
      </c>
      <c r="D54" s="47">
        <f t="shared" ref="D54:V55" si="24">+D55</f>
        <v>0</v>
      </c>
      <c r="E54" s="47">
        <f t="shared" si="24"/>
        <v>-158000</v>
      </c>
      <c r="F54" s="47">
        <f t="shared" si="24"/>
        <v>11091000</v>
      </c>
      <c r="G54" s="47">
        <f t="shared" si="24"/>
        <v>0</v>
      </c>
      <c r="H54" s="47">
        <f t="shared" si="24"/>
        <v>11091000</v>
      </c>
      <c r="I54" s="47">
        <f t="shared" si="24"/>
        <v>0</v>
      </c>
      <c r="J54" s="47">
        <f t="shared" si="24"/>
        <v>4000000</v>
      </c>
      <c r="K54" s="47">
        <f t="shared" si="24"/>
        <v>7091000</v>
      </c>
      <c r="L54" s="47">
        <f t="shared" si="24"/>
        <v>0</v>
      </c>
      <c r="M54" s="47">
        <f t="shared" si="24"/>
        <v>3300000</v>
      </c>
      <c r="N54" s="47">
        <f t="shared" si="24"/>
        <v>700000</v>
      </c>
      <c r="O54" s="48">
        <f t="shared" si="22"/>
        <v>29.753854476602648</v>
      </c>
      <c r="P54" s="47">
        <f t="shared" si="24"/>
        <v>0</v>
      </c>
      <c r="Q54" s="47">
        <f t="shared" si="24"/>
        <v>300000</v>
      </c>
      <c r="R54" s="47">
        <f t="shared" si="24"/>
        <v>3000000</v>
      </c>
      <c r="S54" s="48">
        <f t="shared" si="23"/>
        <v>2.7048958615093319</v>
      </c>
      <c r="T54" s="47">
        <f t="shared" si="24"/>
        <v>0</v>
      </c>
      <c r="U54" s="47">
        <f t="shared" si="24"/>
        <v>300000</v>
      </c>
      <c r="V54" s="47">
        <f t="shared" si="24"/>
        <v>0</v>
      </c>
      <c r="W54" s="14"/>
    </row>
    <row r="55" spans="1:23" s="15" customFormat="1" x14ac:dyDescent="0.25">
      <c r="A55" s="41" t="s">
        <v>210</v>
      </c>
      <c r="B55" s="42" t="s">
        <v>211</v>
      </c>
      <c r="C55" s="47">
        <f>+C56</f>
        <v>11249000</v>
      </c>
      <c r="D55" s="47">
        <f t="shared" si="24"/>
        <v>0</v>
      </c>
      <c r="E55" s="47">
        <f t="shared" si="24"/>
        <v>-158000</v>
      </c>
      <c r="F55" s="47">
        <f t="shared" si="24"/>
        <v>11091000</v>
      </c>
      <c r="G55" s="47">
        <f t="shared" si="24"/>
        <v>0</v>
      </c>
      <c r="H55" s="47">
        <f t="shared" si="24"/>
        <v>11091000</v>
      </c>
      <c r="I55" s="47">
        <f t="shared" si="24"/>
        <v>0</v>
      </c>
      <c r="J55" s="47">
        <f t="shared" si="24"/>
        <v>4000000</v>
      </c>
      <c r="K55" s="47">
        <f t="shared" si="24"/>
        <v>7091000</v>
      </c>
      <c r="L55" s="47">
        <f t="shared" si="24"/>
        <v>0</v>
      </c>
      <c r="M55" s="47">
        <f t="shared" si="24"/>
        <v>3300000</v>
      </c>
      <c r="N55" s="47">
        <f t="shared" si="24"/>
        <v>700000</v>
      </c>
      <c r="O55" s="48">
        <f t="shared" si="22"/>
        <v>29.753854476602648</v>
      </c>
      <c r="P55" s="47">
        <f t="shared" si="24"/>
        <v>0</v>
      </c>
      <c r="Q55" s="47">
        <f t="shared" si="24"/>
        <v>300000</v>
      </c>
      <c r="R55" s="47">
        <f t="shared" si="24"/>
        <v>3000000</v>
      </c>
      <c r="S55" s="48">
        <f t="shared" si="23"/>
        <v>2.7048958615093319</v>
      </c>
      <c r="T55" s="47">
        <f t="shared" si="24"/>
        <v>0</v>
      </c>
      <c r="U55" s="47">
        <f t="shared" si="24"/>
        <v>300000</v>
      </c>
      <c r="V55" s="47">
        <f t="shared" si="24"/>
        <v>0</v>
      </c>
      <c r="W55" s="14"/>
    </row>
    <row r="56" spans="1:23" s="15" customFormat="1" x14ac:dyDescent="0.25">
      <c r="A56" s="41" t="s">
        <v>212</v>
      </c>
      <c r="B56" s="42" t="s">
        <v>213</v>
      </c>
      <c r="C56" s="47">
        <f>+C57</f>
        <v>11249000</v>
      </c>
      <c r="D56" s="47">
        <f t="shared" ref="D56:V56" si="25">+D57</f>
        <v>0</v>
      </c>
      <c r="E56" s="47">
        <f t="shared" si="25"/>
        <v>-158000</v>
      </c>
      <c r="F56" s="47">
        <f t="shared" si="25"/>
        <v>11091000</v>
      </c>
      <c r="G56" s="47">
        <f t="shared" si="25"/>
        <v>0</v>
      </c>
      <c r="H56" s="47">
        <f t="shared" si="25"/>
        <v>11091000</v>
      </c>
      <c r="I56" s="47">
        <f t="shared" si="25"/>
        <v>0</v>
      </c>
      <c r="J56" s="47">
        <f t="shared" si="25"/>
        <v>4000000</v>
      </c>
      <c r="K56" s="47">
        <f t="shared" si="25"/>
        <v>7091000</v>
      </c>
      <c r="L56" s="47">
        <f t="shared" si="25"/>
        <v>0</v>
      </c>
      <c r="M56" s="47">
        <f t="shared" si="25"/>
        <v>3300000</v>
      </c>
      <c r="N56" s="47">
        <f t="shared" si="25"/>
        <v>700000</v>
      </c>
      <c r="O56" s="48">
        <f t="shared" si="22"/>
        <v>29.753854476602648</v>
      </c>
      <c r="P56" s="47">
        <f t="shared" si="25"/>
        <v>0</v>
      </c>
      <c r="Q56" s="47">
        <f t="shared" si="25"/>
        <v>300000</v>
      </c>
      <c r="R56" s="47">
        <f t="shared" si="25"/>
        <v>3000000</v>
      </c>
      <c r="S56" s="48">
        <f t="shared" si="23"/>
        <v>2.7048958615093319</v>
      </c>
      <c r="T56" s="47">
        <f t="shared" si="25"/>
        <v>0</v>
      </c>
      <c r="U56" s="47">
        <f t="shared" si="25"/>
        <v>300000</v>
      </c>
      <c r="V56" s="47">
        <f t="shared" si="25"/>
        <v>0</v>
      </c>
      <c r="W56" s="14"/>
    </row>
    <row r="57" spans="1:23" x14ac:dyDescent="0.25">
      <c r="A57" s="4" t="s">
        <v>69</v>
      </c>
      <c r="B57" s="36" t="s">
        <v>70</v>
      </c>
      <c r="C57" s="45">
        <v>11249000</v>
      </c>
      <c r="D57" s="45">
        <v>0</v>
      </c>
      <c r="E57" s="45">
        <v>-158000</v>
      </c>
      <c r="F57" s="45">
        <v>11091000</v>
      </c>
      <c r="G57" s="45">
        <v>0</v>
      </c>
      <c r="H57" s="45">
        <v>11091000</v>
      </c>
      <c r="I57" s="45">
        <v>0</v>
      </c>
      <c r="J57" s="45">
        <v>4000000</v>
      </c>
      <c r="K57" s="45">
        <v>7091000</v>
      </c>
      <c r="L57" s="45">
        <v>0</v>
      </c>
      <c r="M57" s="45">
        <v>3300000</v>
      </c>
      <c r="N57" s="45">
        <v>700000</v>
      </c>
      <c r="O57" s="46">
        <v>29.753900000000002</v>
      </c>
      <c r="P57" s="45">
        <v>0</v>
      </c>
      <c r="Q57" s="45">
        <v>300000</v>
      </c>
      <c r="R57" s="45">
        <v>3000000</v>
      </c>
      <c r="S57" s="46">
        <v>2.7048999999999999</v>
      </c>
      <c r="T57" s="45">
        <v>0</v>
      </c>
      <c r="U57" s="45">
        <v>300000</v>
      </c>
      <c r="V57" s="45">
        <v>0</v>
      </c>
    </row>
    <row r="58" spans="1:23" s="17" customFormat="1" ht="30" x14ac:dyDescent="0.25">
      <c r="A58" s="51" t="s">
        <v>214</v>
      </c>
      <c r="B58" s="52" t="s">
        <v>215</v>
      </c>
      <c r="C58" s="53">
        <f>+C59+C73</f>
        <v>1128751000</v>
      </c>
      <c r="D58" s="53">
        <f t="shared" ref="D58:V58" si="26">+D59+D73</f>
        <v>0</v>
      </c>
      <c r="E58" s="53">
        <f t="shared" si="26"/>
        <v>158000</v>
      </c>
      <c r="F58" s="53">
        <f t="shared" si="26"/>
        <v>1128909000</v>
      </c>
      <c r="G58" s="53">
        <f t="shared" si="26"/>
        <v>0</v>
      </c>
      <c r="H58" s="53">
        <f t="shared" si="26"/>
        <v>1128909000</v>
      </c>
      <c r="I58" s="53">
        <f t="shared" si="26"/>
        <v>109500638</v>
      </c>
      <c r="J58" s="53">
        <f t="shared" si="26"/>
        <v>915503329</v>
      </c>
      <c r="K58" s="53">
        <f t="shared" si="26"/>
        <v>213405671</v>
      </c>
      <c r="L58" s="53">
        <f t="shared" si="26"/>
        <v>66569238</v>
      </c>
      <c r="M58" s="53">
        <f t="shared" si="26"/>
        <v>393558043</v>
      </c>
      <c r="N58" s="53">
        <f t="shared" si="26"/>
        <v>521945286</v>
      </c>
      <c r="O58" s="48">
        <f t="shared" ref="O58:O60" si="27">M58/H58*100</f>
        <v>34.861804007231761</v>
      </c>
      <c r="P58" s="53">
        <f t="shared" si="26"/>
        <v>39940505</v>
      </c>
      <c r="Q58" s="53">
        <f t="shared" si="26"/>
        <v>158600807</v>
      </c>
      <c r="R58" s="53">
        <f t="shared" si="26"/>
        <v>234957236</v>
      </c>
      <c r="S58" s="48">
        <f t="shared" ref="S58:S60" si="28">Q58/H58*100</f>
        <v>14.049033801661604</v>
      </c>
      <c r="T58" s="53">
        <f t="shared" si="26"/>
        <v>39940505</v>
      </c>
      <c r="U58" s="53">
        <f t="shared" si="26"/>
        <v>158600807</v>
      </c>
      <c r="V58" s="53">
        <f t="shared" si="26"/>
        <v>0</v>
      </c>
      <c r="W58" s="16"/>
    </row>
    <row r="59" spans="1:23" s="17" customFormat="1" x14ac:dyDescent="0.25">
      <c r="A59" s="51" t="s">
        <v>216</v>
      </c>
      <c r="B59" s="52" t="s">
        <v>217</v>
      </c>
      <c r="C59" s="53">
        <f>+C60+C63+C71</f>
        <v>51837000</v>
      </c>
      <c r="D59" s="53">
        <f t="shared" ref="D59:V59" si="29">+D60+D63+D71</f>
        <v>0</v>
      </c>
      <c r="E59" s="53">
        <f t="shared" si="29"/>
        <v>-8226800</v>
      </c>
      <c r="F59" s="53">
        <f t="shared" si="29"/>
        <v>43610200</v>
      </c>
      <c r="G59" s="53">
        <f t="shared" si="29"/>
        <v>0</v>
      </c>
      <c r="H59" s="53">
        <f t="shared" si="29"/>
        <v>43610200</v>
      </c>
      <c r="I59" s="53">
        <f t="shared" si="29"/>
        <v>0</v>
      </c>
      <c r="J59" s="53">
        <f t="shared" si="29"/>
        <v>14396771</v>
      </c>
      <c r="K59" s="53">
        <f t="shared" si="29"/>
        <v>29213429</v>
      </c>
      <c r="L59" s="53">
        <f t="shared" si="29"/>
        <v>0</v>
      </c>
      <c r="M59" s="53">
        <f t="shared" si="29"/>
        <v>12931546</v>
      </c>
      <c r="N59" s="53">
        <f t="shared" si="29"/>
        <v>1465225</v>
      </c>
      <c r="O59" s="48">
        <f t="shared" si="27"/>
        <v>29.652572104691107</v>
      </c>
      <c r="P59" s="53">
        <f t="shared" si="29"/>
        <v>0</v>
      </c>
      <c r="Q59" s="53">
        <f t="shared" si="29"/>
        <v>634775</v>
      </c>
      <c r="R59" s="53">
        <f t="shared" si="29"/>
        <v>12296771</v>
      </c>
      <c r="S59" s="48">
        <f t="shared" si="28"/>
        <v>1.4555654411124002</v>
      </c>
      <c r="T59" s="53">
        <f t="shared" si="29"/>
        <v>0</v>
      </c>
      <c r="U59" s="53">
        <f t="shared" si="29"/>
        <v>634775</v>
      </c>
      <c r="V59" s="53">
        <f t="shared" si="29"/>
        <v>0</v>
      </c>
      <c r="W59" s="16"/>
    </row>
    <row r="60" spans="1:23" s="15" customFormat="1" ht="45" x14ac:dyDescent="0.25">
      <c r="A60" s="41" t="s">
        <v>218</v>
      </c>
      <c r="B60" s="42" t="s">
        <v>219</v>
      </c>
      <c r="C60" s="47">
        <f>+C61+C62</f>
        <v>11608000</v>
      </c>
      <c r="D60" s="47">
        <f t="shared" ref="D60:V60" si="30">+D61+D62</f>
        <v>0</v>
      </c>
      <c r="E60" s="47">
        <f t="shared" si="30"/>
        <v>0</v>
      </c>
      <c r="F60" s="47">
        <f t="shared" si="30"/>
        <v>11608000</v>
      </c>
      <c r="G60" s="47">
        <f t="shared" si="30"/>
        <v>0</v>
      </c>
      <c r="H60" s="47">
        <f t="shared" si="30"/>
        <v>11608000</v>
      </c>
      <c r="I60" s="47">
        <f t="shared" si="30"/>
        <v>0</v>
      </c>
      <c r="J60" s="47">
        <f t="shared" si="30"/>
        <v>4843771</v>
      </c>
      <c r="K60" s="47">
        <f t="shared" si="30"/>
        <v>6764229</v>
      </c>
      <c r="L60" s="47">
        <f t="shared" si="30"/>
        <v>0</v>
      </c>
      <c r="M60" s="47">
        <f t="shared" si="30"/>
        <v>4443771</v>
      </c>
      <c r="N60" s="47">
        <f t="shared" si="30"/>
        <v>400000</v>
      </c>
      <c r="O60" s="48">
        <f t="shared" si="27"/>
        <v>38.281969331495517</v>
      </c>
      <c r="P60" s="47">
        <f t="shared" si="30"/>
        <v>0</v>
      </c>
      <c r="Q60" s="47">
        <f t="shared" si="30"/>
        <v>200000</v>
      </c>
      <c r="R60" s="47">
        <f t="shared" si="30"/>
        <v>4243771</v>
      </c>
      <c r="S60" s="48">
        <f t="shared" si="28"/>
        <v>1.7229496898690559</v>
      </c>
      <c r="T60" s="47">
        <f t="shared" si="30"/>
        <v>0</v>
      </c>
      <c r="U60" s="47">
        <f t="shared" si="30"/>
        <v>200000</v>
      </c>
      <c r="V60" s="47">
        <f t="shared" si="30"/>
        <v>0</v>
      </c>
      <c r="W60" s="14"/>
    </row>
    <row r="61" spans="1:23" ht="24" x14ac:dyDescent="0.25">
      <c r="A61" s="4" t="s">
        <v>71</v>
      </c>
      <c r="B61" s="36" t="s">
        <v>72</v>
      </c>
      <c r="C61" s="45">
        <v>8608000</v>
      </c>
      <c r="D61" s="45">
        <v>0</v>
      </c>
      <c r="E61" s="45">
        <v>0</v>
      </c>
      <c r="F61" s="45">
        <v>8608000</v>
      </c>
      <c r="G61" s="45">
        <v>0</v>
      </c>
      <c r="H61" s="45">
        <v>8608000</v>
      </c>
      <c r="I61" s="45">
        <v>0</v>
      </c>
      <c r="J61" s="45">
        <v>3600000</v>
      </c>
      <c r="K61" s="45">
        <v>5008000</v>
      </c>
      <c r="L61" s="45">
        <v>0</v>
      </c>
      <c r="M61" s="45">
        <v>3200000</v>
      </c>
      <c r="N61" s="45">
        <v>400000</v>
      </c>
      <c r="O61" s="46">
        <v>37.174700000000001</v>
      </c>
      <c r="P61" s="45">
        <v>0</v>
      </c>
      <c r="Q61" s="45">
        <v>200000</v>
      </c>
      <c r="R61" s="45">
        <v>3000000</v>
      </c>
      <c r="S61" s="46">
        <v>2.3233999999999999</v>
      </c>
      <c r="T61" s="45">
        <v>0</v>
      </c>
      <c r="U61" s="45">
        <v>200000</v>
      </c>
      <c r="V61" s="45">
        <v>0</v>
      </c>
    </row>
    <row r="62" spans="1:23" x14ac:dyDescent="0.25">
      <c r="A62" s="4" t="s">
        <v>73</v>
      </c>
      <c r="B62" s="36" t="s">
        <v>74</v>
      </c>
      <c r="C62" s="45">
        <v>3000000</v>
      </c>
      <c r="D62" s="45">
        <v>0</v>
      </c>
      <c r="E62" s="45">
        <v>0</v>
      </c>
      <c r="F62" s="45">
        <v>3000000</v>
      </c>
      <c r="G62" s="45">
        <v>0</v>
      </c>
      <c r="H62" s="45">
        <v>3000000</v>
      </c>
      <c r="I62" s="45">
        <v>0</v>
      </c>
      <c r="J62" s="45">
        <v>1243771</v>
      </c>
      <c r="K62" s="45">
        <v>1756229</v>
      </c>
      <c r="L62" s="45">
        <v>0</v>
      </c>
      <c r="M62" s="45">
        <v>1243771</v>
      </c>
      <c r="N62" s="45">
        <v>0</v>
      </c>
      <c r="O62" s="46">
        <v>41.459000000000003</v>
      </c>
      <c r="P62" s="45">
        <v>0</v>
      </c>
      <c r="Q62" s="45">
        <v>0</v>
      </c>
      <c r="R62" s="45">
        <v>1243771</v>
      </c>
      <c r="S62" s="46">
        <v>0</v>
      </c>
      <c r="T62" s="45">
        <v>0</v>
      </c>
      <c r="U62" s="45">
        <v>0</v>
      </c>
      <c r="V62" s="45">
        <v>0</v>
      </c>
    </row>
    <row r="63" spans="1:23" s="15" customFormat="1" ht="30" x14ac:dyDescent="0.25">
      <c r="A63" s="41" t="s">
        <v>220</v>
      </c>
      <c r="B63" s="42" t="s">
        <v>221</v>
      </c>
      <c r="C63" s="47">
        <f>SUM(C64:C70)</f>
        <v>35943000</v>
      </c>
      <c r="D63" s="47">
        <f t="shared" ref="D63:V63" si="31">SUM(D64:D70)</f>
        <v>0</v>
      </c>
      <c r="E63" s="47">
        <f t="shared" si="31"/>
        <v>-8069200</v>
      </c>
      <c r="F63" s="47">
        <f t="shared" si="31"/>
        <v>27873800</v>
      </c>
      <c r="G63" s="47">
        <f t="shared" si="31"/>
        <v>0</v>
      </c>
      <c r="H63" s="47">
        <f t="shared" si="31"/>
        <v>27873800</v>
      </c>
      <c r="I63" s="47">
        <f t="shared" si="31"/>
        <v>0</v>
      </c>
      <c r="J63" s="47">
        <f t="shared" si="31"/>
        <v>8353000</v>
      </c>
      <c r="K63" s="47">
        <f t="shared" si="31"/>
        <v>19520800</v>
      </c>
      <c r="L63" s="47">
        <f t="shared" si="31"/>
        <v>0</v>
      </c>
      <c r="M63" s="47">
        <f t="shared" si="31"/>
        <v>7487775</v>
      </c>
      <c r="N63" s="47">
        <f t="shared" si="31"/>
        <v>865225</v>
      </c>
      <c r="O63" s="48">
        <f>M63/H63*100</f>
        <v>26.863129533827468</v>
      </c>
      <c r="P63" s="47">
        <f t="shared" si="31"/>
        <v>0</v>
      </c>
      <c r="Q63" s="47">
        <f t="shared" si="31"/>
        <v>434775</v>
      </c>
      <c r="R63" s="47">
        <f t="shared" si="31"/>
        <v>7053000</v>
      </c>
      <c r="S63" s="48">
        <f>Q63/H63*100</f>
        <v>1.5597980899626174</v>
      </c>
      <c r="T63" s="47">
        <f t="shared" si="31"/>
        <v>0</v>
      </c>
      <c r="U63" s="47">
        <f t="shared" si="31"/>
        <v>434775</v>
      </c>
      <c r="V63" s="47">
        <f t="shared" si="31"/>
        <v>0</v>
      </c>
      <c r="W63" s="14"/>
    </row>
    <row r="64" spans="1:23" x14ac:dyDescent="0.25">
      <c r="A64" s="4" t="s">
        <v>75</v>
      </c>
      <c r="B64" s="36" t="s">
        <v>76</v>
      </c>
      <c r="C64" s="45">
        <v>205000</v>
      </c>
      <c r="D64" s="45">
        <v>0</v>
      </c>
      <c r="E64" s="45">
        <v>0</v>
      </c>
      <c r="F64" s="45">
        <v>205000</v>
      </c>
      <c r="G64" s="45">
        <v>0</v>
      </c>
      <c r="H64" s="45">
        <v>205000</v>
      </c>
      <c r="I64" s="45">
        <v>0</v>
      </c>
      <c r="J64" s="45">
        <v>200000</v>
      </c>
      <c r="K64" s="45">
        <v>5000</v>
      </c>
      <c r="L64" s="45">
        <v>0</v>
      </c>
      <c r="M64" s="45">
        <v>0</v>
      </c>
      <c r="N64" s="45">
        <v>200000</v>
      </c>
      <c r="O64" s="46">
        <v>0</v>
      </c>
      <c r="P64" s="45">
        <v>0</v>
      </c>
      <c r="Q64" s="45">
        <v>0</v>
      </c>
      <c r="R64" s="45">
        <v>0</v>
      </c>
      <c r="S64" s="46">
        <v>0</v>
      </c>
      <c r="T64" s="45">
        <v>0</v>
      </c>
      <c r="U64" s="45">
        <v>0</v>
      </c>
      <c r="V64" s="45">
        <v>0</v>
      </c>
    </row>
    <row r="65" spans="1:23" ht="24" x14ac:dyDescent="0.25">
      <c r="A65" s="4" t="s">
        <v>77</v>
      </c>
      <c r="B65" s="36" t="s">
        <v>78</v>
      </c>
      <c r="C65" s="45">
        <v>8120000</v>
      </c>
      <c r="D65" s="45">
        <v>0</v>
      </c>
      <c r="E65" s="45">
        <v>-1400000</v>
      </c>
      <c r="F65" s="45">
        <v>6720000</v>
      </c>
      <c r="G65" s="45">
        <v>0</v>
      </c>
      <c r="H65" s="45">
        <v>6720000</v>
      </c>
      <c r="I65" s="45">
        <v>0</v>
      </c>
      <c r="J65" s="45">
        <v>2900000</v>
      </c>
      <c r="K65" s="45">
        <v>3820000</v>
      </c>
      <c r="L65" s="45">
        <v>0</v>
      </c>
      <c r="M65" s="45">
        <v>2734775</v>
      </c>
      <c r="N65" s="45">
        <v>165225</v>
      </c>
      <c r="O65" s="46">
        <v>40.696100000000001</v>
      </c>
      <c r="P65" s="45">
        <v>0</v>
      </c>
      <c r="Q65" s="45">
        <v>234775</v>
      </c>
      <c r="R65" s="45">
        <v>2500000</v>
      </c>
      <c r="S65" s="46">
        <v>3.4937</v>
      </c>
      <c r="T65" s="45">
        <v>0</v>
      </c>
      <c r="U65" s="45">
        <v>234775</v>
      </c>
      <c r="V65" s="45">
        <v>0</v>
      </c>
    </row>
    <row r="66" spans="1:23" ht="24" x14ac:dyDescent="0.25">
      <c r="A66" s="4" t="s">
        <v>79</v>
      </c>
      <c r="B66" s="36" t="s">
        <v>80</v>
      </c>
      <c r="C66" s="45">
        <v>1748000</v>
      </c>
      <c r="D66" s="45">
        <v>0</v>
      </c>
      <c r="E66" s="45">
        <v>0</v>
      </c>
      <c r="F66" s="45">
        <v>1748000</v>
      </c>
      <c r="G66" s="45">
        <v>0</v>
      </c>
      <c r="H66" s="45">
        <v>1748000</v>
      </c>
      <c r="I66" s="45">
        <v>0</v>
      </c>
      <c r="J66" s="45">
        <v>0</v>
      </c>
      <c r="K66" s="45">
        <v>1748000</v>
      </c>
      <c r="L66" s="45">
        <v>0</v>
      </c>
      <c r="M66" s="45">
        <v>0</v>
      </c>
      <c r="N66" s="45">
        <v>0</v>
      </c>
      <c r="O66" s="46">
        <v>0</v>
      </c>
      <c r="P66" s="45">
        <v>0</v>
      </c>
      <c r="Q66" s="45">
        <v>0</v>
      </c>
      <c r="R66" s="45">
        <v>0</v>
      </c>
      <c r="S66" s="46">
        <v>0</v>
      </c>
      <c r="T66" s="45">
        <v>0</v>
      </c>
      <c r="U66" s="45">
        <v>0</v>
      </c>
      <c r="V66" s="45">
        <v>0</v>
      </c>
    </row>
    <row r="67" spans="1:23" x14ac:dyDescent="0.25">
      <c r="A67" s="4" t="s">
        <v>81</v>
      </c>
      <c r="B67" s="36" t="s">
        <v>82</v>
      </c>
      <c r="C67" s="45">
        <v>547000</v>
      </c>
      <c r="D67" s="45">
        <v>0</v>
      </c>
      <c r="E67" s="45">
        <v>0</v>
      </c>
      <c r="F67" s="45">
        <v>547000</v>
      </c>
      <c r="G67" s="45">
        <v>0</v>
      </c>
      <c r="H67" s="45">
        <v>547000</v>
      </c>
      <c r="I67" s="45">
        <v>0</v>
      </c>
      <c r="J67" s="45">
        <v>547000</v>
      </c>
      <c r="K67" s="45">
        <v>0</v>
      </c>
      <c r="L67" s="45">
        <v>0</v>
      </c>
      <c r="M67" s="45">
        <v>547000</v>
      </c>
      <c r="N67" s="45">
        <v>0</v>
      </c>
      <c r="O67" s="46">
        <v>100</v>
      </c>
      <c r="P67" s="45">
        <v>0</v>
      </c>
      <c r="Q67" s="45">
        <v>0</v>
      </c>
      <c r="R67" s="45">
        <v>547000</v>
      </c>
      <c r="S67" s="46">
        <v>0</v>
      </c>
      <c r="T67" s="45">
        <v>0</v>
      </c>
      <c r="U67" s="45">
        <v>0</v>
      </c>
      <c r="V67" s="45">
        <v>0</v>
      </c>
    </row>
    <row r="68" spans="1:23" ht="24" x14ac:dyDescent="0.25">
      <c r="A68" s="4" t="s">
        <v>83</v>
      </c>
      <c r="B68" s="36" t="s">
        <v>84</v>
      </c>
      <c r="C68" s="45">
        <v>8879000</v>
      </c>
      <c r="D68" s="45">
        <v>0</v>
      </c>
      <c r="E68" s="45">
        <v>-294000</v>
      </c>
      <c r="F68" s="45">
        <v>8585000</v>
      </c>
      <c r="G68" s="45">
        <v>0</v>
      </c>
      <c r="H68" s="45">
        <v>8585000</v>
      </c>
      <c r="I68" s="45">
        <v>0</v>
      </c>
      <c r="J68" s="45">
        <v>4200000</v>
      </c>
      <c r="K68" s="45">
        <v>4385000</v>
      </c>
      <c r="L68" s="45">
        <v>0</v>
      </c>
      <c r="M68" s="45">
        <v>3700000</v>
      </c>
      <c r="N68" s="45">
        <v>500000</v>
      </c>
      <c r="O68" s="46">
        <v>43.098399999999998</v>
      </c>
      <c r="P68" s="45">
        <v>0</v>
      </c>
      <c r="Q68" s="45">
        <v>200000</v>
      </c>
      <c r="R68" s="45">
        <v>3500000</v>
      </c>
      <c r="S68" s="46">
        <v>2.3296000000000001</v>
      </c>
      <c r="T68" s="45">
        <v>0</v>
      </c>
      <c r="U68" s="45">
        <v>200000</v>
      </c>
      <c r="V68" s="45">
        <v>0</v>
      </c>
    </row>
    <row r="69" spans="1:23" x14ac:dyDescent="0.25">
      <c r="A69" s="4" t="s">
        <v>85</v>
      </c>
      <c r="B69" s="36" t="s">
        <v>86</v>
      </c>
      <c r="C69" s="45">
        <v>13574000</v>
      </c>
      <c r="D69" s="45">
        <v>0</v>
      </c>
      <c r="E69" s="45">
        <v>-5429600</v>
      </c>
      <c r="F69" s="45">
        <v>8144400</v>
      </c>
      <c r="G69" s="45">
        <v>0</v>
      </c>
      <c r="H69" s="45">
        <v>8144400</v>
      </c>
      <c r="I69" s="45">
        <v>0</v>
      </c>
      <c r="J69" s="45">
        <v>0</v>
      </c>
      <c r="K69" s="45">
        <v>8144400</v>
      </c>
      <c r="L69" s="45">
        <v>0</v>
      </c>
      <c r="M69" s="45">
        <v>0</v>
      </c>
      <c r="N69" s="45">
        <v>0</v>
      </c>
      <c r="O69" s="46">
        <v>0</v>
      </c>
      <c r="P69" s="45">
        <v>0</v>
      </c>
      <c r="Q69" s="45">
        <v>0</v>
      </c>
      <c r="R69" s="45">
        <v>0</v>
      </c>
      <c r="S69" s="46">
        <v>0</v>
      </c>
      <c r="T69" s="45">
        <v>0</v>
      </c>
      <c r="U69" s="45">
        <v>0</v>
      </c>
      <c r="V69" s="45">
        <v>0</v>
      </c>
    </row>
    <row r="70" spans="1:23" x14ac:dyDescent="0.25">
      <c r="A70" s="4" t="s">
        <v>87</v>
      </c>
      <c r="B70" s="36" t="s">
        <v>88</v>
      </c>
      <c r="C70" s="45">
        <v>2870000</v>
      </c>
      <c r="D70" s="45">
        <v>0</v>
      </c>
      <c r="E70" s="45">
        <v>-945600</v>
      </c>
      <c r="F70" s="45">
        <v>1924400</v>
      </c>
      <c r="G70" s="45">
        <v>0</v>
      </c>
      <c r="H70" s="45">
        <v>1924400</v>
      </c>
      <c r="I70" s="45">
        <v>0</v>
      </c>
      <c r="J70" s="45">
        <v>506000</v>
      </c>
      <c r="K70" s="45">
        <v>1418400</v>
      </c>
      <c r="L70" s="45">
        <v>0</v>
      </c>
      <c r="M70" s="45">
        <v>506000</v>
      </c>
      <c r="N70" s="45">
        <v>0</v>
      </c>
      <c r="O70" s="46">
        <v>26.293900000000001</v>
      </c>
      <c r="P70" s="45">
        <v>0</v>
      </c>
      <c r="Q70" s="45">
        <v>0</v>
      </c>
      <c r="R70" s="45">
        <v>506000</v>
      </c>
      <c r="S70" s="46">
        <v>0</v>
      </c>
      <c r="T70" s="45">
        <v>0</v>
      </c>
      <c r="U70" s="45">
        <v>0</v>
      </c>
      <c r="V70" s="45">
        <v>0</v>
      </c>
    </row>
    <row r="71" spans="1:23" s="15" customFormat="1" x14ac:dyDescent="0.25">
      <c r="A71" s="41" t="s">
        <v>222</v>
      </c>
      <c r="B71" s="42" t="s">
        <v>223</v>
      </c>
      <c r="C71" s="47">
        <f>+C72</f>
        <v>4286000</v>
      </c>
      <c r="D71" s="47">
        <f t="shared" ref="D71:V71" si="32">+D72</f>
        <v>0</v>
      </c>
      <c r="E71" s="47">
        <f t="shared" si="32"/>
        <v>-157600</v>
      </c>
      <c r="F71" s="47">
        <f t="shared" si="32"/>
        <v>4128400</v>
      </c>
      <c r="G71" s="47">
        <f t="shared" si="32"/>
        <v>0</v>
      </c>
      <c r="H71" s="47">
        <f t="shared" si="32"/>
        <v>4128400</v>
      </c>
      <c r="I71" s="47">
        <f t="shared" si="32"/>
        <v>0</v>
      </c>
      <c r="J71" s="47">
        <f t="shared" si="32"/>
        <v>1200000</v>
      </c>
      <c r="K71" s="47">
        <f t="shared" si="32"/>
        <v>2928400</v>
      </c>
      <c r="L71" s="47">
        <f t="shared" si="32"/>
        <v>0</v>
      </c>
      <c r="M71" s="47">
        <f t="shared" si="32"/>
        <v>1000000</v>
      </c>
      <c r="N71" s="47">
        <f t="shared" si="32"/>
        <v>200000</v>
      </c>
      <c r="O71" s="48">
        <f>M71/H71*100</f>
        <v>24.222459064044184</v>
      </c>
      <c r="P71" s="47">
        <f t="shared" si="32"/>
        <v>0</v>
      </c>
      <c r="Q71" s="47">
        <f t="shared" si="32"/>
        <v>0</v>
      </c>
      <c r="R71" s="47">
        <f t="shared" si="32"/>
        <v>1000000</v>
      </c>
      <c r="S71" s="48">
        <f>Q71/H71*100</f>
        <v>0</v>
      </c>
      <c r="T71" s="47">
        <f t="shared" si="32"/>
        <v>0</v>
      </c>
      <c r="U71" s="47">
        <f t="shared" si="32"/>
        <v>0</v>
      </c>
      <c r="V71" s="47">
        <f t="shared" si="32"/>
        <v>0</v>
      </c>
      <c r="W71" s="14"/>
    </row>
    <row r="72" spans="1:23" ht="24" x14ac:dyDescent="0.25">
      <c r="A72" s="4" t="s">
        <v>89</v>
      </c>
      <c r="B72" s="36" t="s">
        <v>90</v>
      </c>
      <c r="C72" s="45">
        <v>4286000</v>
      </c>
      <c r="D72" s="45">
        <v>0</v>
      </c>
      <c r="E72" s="45">
        <v>-157600</v>
      </c>
      <c r="F72" s="45">
        <v>4128400</v>
      </c>
      <c r="G72" s="45">
        <v>0</v>
      </c>
      <c r="H72" s="45">
        <v>4128400</v>
      </c>
      <c r="I72" s="45">
        <v>0</v>
      </c>
      <c r="J72" s="45">
        <v>1200000</v>
      </c>
      <c r="K72" s="45">
        <v>2928400</v>
      </c>
      <c r="L72" s="45">
        <v>0</v>
      </c>
      <c r="M72" s="45">
        <v>1000000</v>
      </c>
      <c r="N72" s="45">
        <v>200000</v>
      </c>
      <c r="O72" s="46">
        <v>24.2225</v>
      </c>
      <c r="P72" s="45">
        <v>0</v>
      </c>
      <c r="Q72" s="45">
        <v>0</v>
      </c>
      <c r="R72" s="45">
        <v>1000000</v>
      </c>
      <c r="S72" s="46">
        <v>0</v>
      </c>
      <c r="T72" s="45">
        <v>0</v>
      </c>
      <c r="U72" s="45">
        <v>0</v>
      </c>
      <c r="V72" s="45">
        <v>0</v>
      </c>
    </row>
    <row r="73" spans="1:23" s="15" customFormat="1" x14ac:dyDescent="0.25">
      <c r="A73" s="49" t="s">
        <v>224</v>
      </c>
      <c r="B73" s="50" t="s">
        <v>225</v>
      </c>
      <c r="C73" s="43">
        <f>+C74+C79+C86+C108+C114+C115+C116</f>
        <v>1076914000</v>
      </c>
      <c r="D73" s="43">
        <f t="shared" ref="D73:V73" si="33">+D74+D79+D86+D108+D114+D115+D116</f>
        <v>0</v>
      </c>
      <c r="E73" s="43">
        <f t="shared" si="33"/>
        <v>8384800</v>
      </c>
      <c r="F73" s="43">
        <f t="shared" si="33"/>
        <v>1085298800</v>
      </c>
      <c r="G73" s="43">
        <f t="shared" si="33"/>
        <v>0</v>
      </c>
      <c r="H73" s="43">
        <f t="shared" si="33"/>
        <v>1085298800</v>
      </c>
      <c r="I73" s="43">
        <f t="shared" si="33"/>
        <v>109500638</v>
      </c>
      <c r="J73" s="43">
        <f t="shared" si="33"/>
        <v>901106558</v>
      </c>
      <c r="K73" s="43">
        <f t="shared" si="33"/>
        <v>184192242</v>
      </c>
      <c r="L73" s="43">
        <f t="shared" si="33"/>
        <v>66569238</v>
      </c>
      <c r="M73" s="43">
        <f t="shared" si="33"/>
        <v>380626497</v>
      </c>
      <c r="N73" s="43">
        <f t="shared" si="33"/>
        <v>520480061</v>
      </c>
      <c r="O73" s="44">
        <f t="shared" ref="O73:O74" si="34">M73/H73*100</f>
        <v>35.071124836773059</v>
      </c>
      <c r="P73" s="43">
        <f t="shared" si="33"/>
        <v>39940505</v>
      </c>
      <c r="Q73" s="43">
        <f t="shared" si="33"/>
        <v>157966032</v>
      </c>
      <c r="R73" s="43">
        <f t="shared" si="33"/>
        <v>222660465</v>
      </c>
      <c r="S73" s="44">
        <f t="shared" ref="S73:S74" si="35">Q73/H73*100</f>
        <v>14.555072943967136</v>
      </c>
      <c r="T73" s="43">
        <f t="shared" si="33"/>
        <v>39940505</v>
      </c>
      <c r="U73" s="43">
        <f t="shared" si="33"/>
        <v>157966032</v>
      </c>
      <c r="V73" s="43">
        <f t="shared" si="33"/>
        <v>0</v>
      </c>
      <c r="W73" s="14"/>
    </row>
    <row r="74" spans="1:23" s="15" customFormat="1" ht="75" x14ac:dyDescent="0.25">
      <c r="A74" s="41" t="s">
        <v>226</v>
      </c>
      <c r="B74" s="42" t="s">
        <v>227</v>
      </c>
      <c r="C74" s="47">
        <f>+C75+C76+C77</f>
        <v>81408000</v>
      </c>
      <c r="D74" s="47">
        <f t="shared" ref="D74:V74" si="36">+D75+D76+D77</f>
        <v>0</v>
      </c>
      <c r="E74" s="47">
        <f t="shared" si="36"/>
        <v>-3276800</v>
      </c>
      <c r="F74" s="47">
        <f t="shared" si="36"/>
        <v>78131200</v>
      </c>
      <c r="G74" s="47">
        <f t="shared" si="36"/>
        <v>0</v>
      </c>
      <c r="H74" s="47">
        <f t="shared" si="36"/>
        <v>78131200</v>
      </c>
      <c r="I74" s="47">
        <f t="shared" si="36"/>
        <v>71680000</v>
      </c>
      <c r="J74" s="47">
        <f t="shared" si="36"/>
        <v>72980000</v>
      </c>
      <c r="K74" s="47">
        <f t="shared" si="36"/>
        <v>5151200</v>
      </c>
      <c r="L74" s="47">
        <f t="shared" si="36"/>
        <v>30805937</v>
      </c>
      <c r="M74" s="47">
        <f t="shared" si="36"/>
        <v>31205937</v>
      </c>
      <c r="N74" s="47">
        <f t="shared" si="36"/>
        <v>41774063</v>
      </c>
      <c r="O74" s="48">
        <f t="shared" si="34"/>
        <v>39.9404296875</v>
      </c>
      <c r="P74" s="47">
        <f t="shared" si="36"/>
        <v>0</v>
      </c>
      <c r="Q74" s="47">
        <f t="shared" si="36"/>
        <v>400000</v>
      </c>
      <c r="R74" s="47">
        <f t="shared" si="36"/>
        <v>30805937</v>
      </c>
      <c r="S74" s="48">
        <f t="shared" si="35"/>
        <v>0.51195937090432508</v>
      </c>
      <c r="T74" s="47">
        <f t="shared" si="36"/>
        <v>0</v>
      </c>
      <c r="U74" s="47">
        <f t="shared" si="36"/>
        <v>400000</v>
      </c>
      <c r="V74" s="47">
        <f t="shared" si="36"/>
        <v>0</v>
      </c>
      <c r="W74" s="14"/>
    </row>
    <row r="75" spans="1:23" x14ac:dyDescent="0.25">
      <c r="A75" s="4" t="s">
        <v>91</v>
      </c>
      <c r="B75" s="36" t="s">
        <v>92</v>
      </c>
      <c r="C75" s="45">
        <v>1536000</v>
      </c>
      <c r="D75" s="45">
        <v>0</v>
      </c>
      <c r="E75" s="45">
        <v>0</v>
      </c>
      <c r="F75" s="45">
        <v>1536000</v>
      </c>
      <c r="G75" s="45">
        <v>0</v>
      </c>
      <c r="H75" s="45">
        <v>1536000</v>
      </c>
      <c r="I75" s="45">
        <v>0</v>
      </c>
      <c r="J75" s="45">
        <v>1300000</v>
      </c>
      <c r="K75" s="45">
        <v>236000</v>
      </c>
      <c r="L75" s="45">
        <v>0</v>
      </c>
      <c r="M75" s="45">
        <v>400000</v>
      </c>
      <c r="N75" s="45">
        <v>900000</v>
      </c>
      <c r="O75" s="46">
        <v>26.041699999999999</v>
      </c>
      <c r="P75" s="45">
        <v>0</v>
      </c>
      <c r="Q75" s="45">
        <v>400000</v>
      </c>
      <c r="R75" s="45">
        <v>0</v>
      </c>
      <c r="S75" s="46">
        <v>26.041699999999999</v>
      </c>
      <c r="T75" s="45">
        <v>0</v>
      </c>
      <c r="U75" s="45">
        <v>400000</v>
      </c>
      <c r="V75" s="45">
        <v>0</v>
      </c>
    </row>
    <row r="76" spans="1:23" ht="24" x14ac:dyDescent="0.25">
      <c r="A76" s="4" t="s">
        <v>93</v>
      </c>
      <c r="B76" s="36" t="s">
        <v>94</v>
      </c>
      <c r="C76" s="45">
        <v>71680000</v>
      </c>
      <c r="D76" s="45">
        <v>0</v>
      </c>
      <c r="E76" s="45">
        <v>0</v>
      </c>
      <c r="F76" s="45">
        <v>71680000</v>
      </c>
      <c r="G76" s="45">
        <v>0</v>
      </c>
      <c r="H76" s="45">
        <v>71680000</v>
      </c>
      <c r="I76" s="45">
        <v>71680000</v>
      </c>
      <c r="J76" s="45">
        <v>71680000</v>
      </c>
      <c r="K76" s="45">
        <v>0</v>
      </c>
      <c r="L76" s="45">
        <v>30805937</v>
      </c>
      <c r="M76" s="45">
        <v>30805937</v>
      </c>
      <c r="N76" s="45">
        <v>40874063</v>
      </c>
      <c r="O76" s="46">
        <v>42.976999999999997</v>
      </c>
      <c r="P76" s="45">
        <v>0</v>
      </c>
      <c r="Q76" s="45">
        <v>0</v>
      </c>
      <c r="R76" s="45">
        <v>30805937</v>
      </c>
      <c r="S76" s="46">
        <v>0</v>
      </c>
      <c r="T76" s="45">
        <v>0</v>
      </c>
      <c r="U76" s="45">
        <v>0</v>
      </c>
      <c r="V76" s="45">
        <v>0</v>
      </c>
    </row>
    <row r="77" spans="1:23" s="15" customFormat="1" x14ac:dyDescent="0.25">
      <c r="A77" s="41" t="s">
        <v>228</v>
      </c>
      <c r="B77" s="42" t="s">
        <v>229</v>
      </c>
      <c r="C77" s="47">
        <f>+C78</f>
        <v>8192000</v>
      </c>
      <c r="D77" s="47">
        <f t="shared" ref="D77:V77" si="37">+D78</f>
        <v>0</v>
      </c>
      <c r="E77" s="47">
        <f t="shared" si="37"/>
        <v>-3276800</v>
      </c>
      <c r="F77" s="47">
        <f t="shared" si="37"/>
        <v>4915200</v>
      </c>
      <c r="G77" s="47">
        <f t="shared" si="37"/>
        <v>0</v>
      </c>
      <c r="H77" s="47">
        <f t="shared" si="37"/>
        <v>4915200</v>
      </c>
      <c r="I77" s="47">
        <f t="shared" si="37"/>
        <v>0</v>
      </c>
      <c r="J77" s="47">
        <f t="shared" si="37"/>
        <v>0</v>
      </c>
      <c r="K77" s="47">
        <f t="shared" si="37"/>
        <v>4915200</v>
      </c>
      <c r="L77" s="47">
        <f t="shared" si="37"/>
        <v>0</v>
      </c>
      <c r="M77" s="47">
        <f t="shared" si="37"/>
        <v>0</v>
      </c>
      <c r="N77" s="47">
        <f t="shared" si="37"/>
        <v>0</v>
      </c>
      <c r="O77" s="48">
        <f>M77/H77*100</f>
        <v>0</v>
      </c>
      <c r="P77" s="47">
        <f t="shared" si="37"/>
        <v>0</v>
      </c>
      <c r="Q77" s="47">
        <f t="shared" si="37"/>
        <v>0</v>
      </c>
      <c r="R77" s="47">
        <f t="shared" si="37"/>
        <v>0</v>
      </c>
      <c r="S77" s="48">
        <f>Q77/H77*100</f>
        <v>0</v>
      </c>
      <c r="T77" s="47">
        <f t="shared" si="37"/>
        <v>0</v>
      </c>
      <c r="U77" s="47">
        <f t="shared" si="37"/>
        <v>0</v>
      </c>
      <c r="V77" s="47">
        <f t="shared" si="37"/>
        <v>0</v>
      </c>
      <c r="W77" s="14"/>
    </row>
    <row r="78" spans="1:23" x14ac:dyDescent="0.25">
      <c r="A78" s="4" t="s">
        <v>95</v>
      </c>
      <c r="B78" s="36" t="s">
        <v>96</v>
      </c>
      <c r="C78" s="45">
        <v>8192000</v>
      </c>
      <c r="D78" s="45">
        <v>0</v>
      </c>
      <c r="E78" s="45">
        <v>-3276800</v>
      </c>
      <c r="F78" s="45">
        <v>4915200</v>
      </c>
      <c r="G78" s="45">
        <v>0</v>
      </c>
      <c r="H78" s="45">
        <v>4915200</v>
      </c>
      <c r="I78" s="45">
        <v>0</v>
      </c>
      <c r="J78" s="45">
        <v>0</v>
      </c>
      <c r="K78" s="45">
        <v>4915200</v>
      </c>
      <c r="L78" s="45">
        <v>0</v>
      </c>
      <c r="M78" s="45">
        <v>0</v>
      </c>
      <c r="N78" s="45">
        <v>0</v>
      </c>
      <c r="O78" s="46">
        <v>0</v>
      </c>
      <c r="P78" s="45">
        <v>0</v>
      </c>
      <c r="Q78" s="45">
        <v>0</v>
      </c>
      <c r="R78" s="45">
        <v>0</v>
      </c>
      <c r="S78" s="46">
        <v>0</v>
      </c>
      <c r="T78" s="45">
        <v>0</v>
      </c>
      <c r="U78" s="45">
        <v>0</v>
      </c>
      <c r="V78" s="45">
        <v>0</v>
      </c>
    </row>
    <row r="79" spans="1:23" s="15" customFormat="1" ht="30" x14ac:dyDescent="0.25">
      <c r="A79" s="41" t="s">
        <v>230</v>
      </c>
      <c r="B79" s="42" t="s">
        <v>231</v>
      </c>
      <c r="C79" s="47">
        <f>+C80+C83</f>
        <v>259748000</v>
      </c>
      <c r="D79" s="47">
        <f t="shared" ref="D79:V79" si="38">+D80+D83</f>
        <v>26940780</v>
      </c>
      <c r="E79" s="47">
        <f t="shared" si="38"/>
        <v>153133980</v>
      </c>
      <c r="F79" s="47">
        <f t="shared" si="38"/>
        <v>412881980</v>
      </c>
      <c r="G79" s="47">
        <f t="shared" si="38"/>
        <v>0</v>
      </c>
      <c r="H79" s="47">
        <f t="shared" si="38"/>
        <v>412881980</v>
      </c>
      <c r="I79" s="47">
        <f t="shared" si="38"/>
        <v>29275044</v>
      </c>
      <c r="J79" s="47">
        <f t="shared" si="38"/>
        <v>388955980</v>
      </c>
      <c r="K79" s="47">
        <f t="shared" si="38"/>
        <v>23926000</v>
      </c>
      <c r="L79" s="47">
        <f t="shared" si="38"/>
        <v>28530929</v>
      </c>
      <c r="M79" s="47">
        <f t="shared" si="38"/>
        <v>126241201</v>
      </c>
      <c r="N79" s="47">
        <f t="shared" si="38"/>
        <v>262714779</v>
      </c>
      <c r="O79" s="48">
        <f t="shared" ref="O79:O80" si="39">M79/H79*100</f>
        <v>30.575614125857463</v>
      </c>
      <c r="P79" s="47">
        <f t="shared" si="38"/>
        <v>1834963</v>
      </c>
      <c r="Q79" s="47">
        <f t="shared" si="38"/>
        <v>58519455</v>
      </c>
      <c r="R79" s="47">
        <f t="shared" si="38"/>
        <v>67721746</v>
      </c>
      <c r="S79" s="48">
        <f t="shared" ref="S79:S80" si="40">Q79/H79*100</f>
        <v>14.173409796184371</v>
      </c>
      <c r="T79" s="47">
        <f t="shared" si="38"/>
        <v>1834963</v>
      </c>
      <c r="U79" s="47">
        <f t="shared" si="38"/>
        <v>58519455</v>
      </c>
      <c r="V79" s="47">
        <f t="shared" si="38"/>
        <v>0</v>
      </c>
      <c r="W79" s="14"/>
    </row>
    <row r="80" spans="1:23" s="15" customFormat="1" x14ac:dyDescent="0.25">
      <c r="A80" s="41" t="s">
        <v>232</v>
      </c>
      <c r="B80" s="42" t="s">
        <v>233</v>
      </c>
      <c r="C80" s="47">
        <f>+C81+C82</f>
        <v>192737000</v>
      </c>
      <c r="D80" s="47">
        <f t="shared" ref="D80:V80" si="41">+D81+D82</f>
        <v>29000000</v>
      </c>
      <c r="E80" s="47">
        <f t="shared" si="41"/>
        <v>155193200</v>
      </c>
      <c r="F80" s="47">
        <f t="shared" si="41"/>
        <v>347930200</v>
      </c>
      <c r="G80" s="47">
        <f t="shared" si="41"/>
        <v>0</v>
      </c>
      <c r="H80" s="47">
        <f t="shared" si="41"/>
        <v>347930200</v>
      </c>
      <c r="I80" s="47">
        <f t="shared" si="41"/>
        <v>29275044</v>
      </c>
      <c r="J80" s="47">
        <f t="shared" si="41"/>
        <v>347930200</v>
      </c>
      <c r="K80" s="47">
        <f t="shared" si="41"/>
        <v>0</v>
      </c>
      <c r="L80" s="47">
        <f t="shared" si="41"/>
        <v>28530929</v>
      </c>
      <c r="M80" s="47">
        <f t="shared" si="41"/>
        <v>85215421</v>
      </c>
      <c r="N80" s="47">
        <f t="shared" si="41"/>
        <v>262714779</v>
      </c>
      <c r="O80" s="48">
        <f t="shared" si="39"/>
        <v>24.492102438937465</v>
      </c>
      <c r="P80" s="47">
        <f t="shared" si="41"/>
        <v>0</v>
      </c>
      <c r="Q80" s="47">
        <f t="shared" si="41"/>
        <v>56684492</v>
      </c>
      <c r="R80" s="47">
        <f t="shared" si="41"/>
        <v>28530929</v>
      </c>
      <c r="S80" s="48">
        <f t="shared" si="40"/>
        <v>16.291914872580765</v>
      </c>
      <c r="T80" s="47">
        <f t="shared" si="41"/>
        <v>0</v>
      </c>
      <c r="U80" s="47">
        <f t="shared" si="41"/>
        <v>56684492</v>
      </c>
      <c r="V80" s="47">
        <f t="shared" si="41"/>
        <v>0</v>
      </c>
      <c r="W80" s="14"/>
    </row>
    <row r="81" spans="1:23" ht="24" x14ac:dyDescent="0.25">
      <c r="A81" s="4" t="s">
        <v>97</v>
      </c>
      <c r="B81" s="36" t="s">
        <v>98</v>
      </c>
      <c r="C81" s="45">
        <v>192737000</v>
      </c>
      <c r="D81" s="45">
        <v>22650000</v>
      </c>
      <c r="E81" s="45">
        <v>122843200</v>
      </c>
      <c r="F81" s="45">
        <v>315580200</v>
      </c>
      <c r="G81" s="45">
        <v>0</v>
      </c>
      <c r="H81" s="45">
        <v>315580200</v>
      </c>
      <c r="I81" s="45">
        <v>22925044</v>
      </c>
      <c r="J81" s="45">
        <v>315580200</v>
      </c>
      <c r="K81" s="45">
        <v>0</v>
      </c>
      <c r="L81" s="45">
        <v>22396206</v>
      </c>
      <c r="M81" s="45">
        <v>79080698</v>
      </c>
      <c r="N81" s="45">
        <v>236499502</v>
      </c>
      <c r="O81" s="46">
        <v>25.058800000000002</v>
      </c>
      <c r="P81" s="45">
        <v>0</v>
      </c>
      <c r="Q81" s="45">
        <v>56684492</v>
      </c>
      <c r="R81" s="45">
        <v>22396206</v>
      </c>
      <c r="S81" s="46">
        <v>17.962</v>
      </c>
      <c r="T81" s="45">
        <v>0</v>
      </c>
      <c r="U81" s="45">
        <v>56684492</v>
      </c>
      <c r="V81" s="45">
        <v>0</v>
      </c>
    </row>
    <row r="82" spans="1:23" x14ac:dyDescent="0.25">
      <c r="A82" s="4" t="s">
        <v>99</v>
      </c>
      <c r="B82" s="11" t="s">
        <v>100</v>
      </c>
      <c r="C82" s="45">
        <v>0</v>
      </c>
      <c r="D82" s="45">
        <v>6350000</v>
      </c>
      <c r="E82" s="45">
        <v>32350000</v>
      </c>
      <c r="F82" s="45">
        <v>32350000</v>
      </c>
      <c r="G82" s="45">
        <v>0</v>
      </c>
      <c r="H82" s="45">
        <v>32350000</v>
      </c>
      <c r="I82" s="45">
        <v>6350000</v>
      </c>
      <c r="J82" s="45">
        <v>32350000</v>
      </c>
      <c r="K82" s="45">
        <v>0</v>
      </c>
      <c r="L82" s="45">
        <v>6134723</v>
      </c>
      <c r="M82" s="45">
        <v>6134723</v>
      </c>
      <c r="N82" s="45">
        <v>26215277</v>
      </c>
      <c r="O82" s="46">
        <v>18.9636</v>
      </c>
      <c r="P82" s="45">
        <v>0</v>
      </c>
      <c r="Q82" s="45">
        <v>0</v>
      </c>
      <c r="R82" s="45">
        <v>6134723</v>
      </c>
      <c r="S82" s="46">
        <v>0</v>
      </c>
      <c r="T82" s="45">
        <v>0</v>
      </c>
      <c r="U82" s="45">
        <v>0</v>
      </c>
      <c r="V82" s="45">
        <v>0</v>
      </c>
    </row>
    <row r="83" spans="1:23" s="15" customFormat="1" x14ac:dyDescent="0.25">
      <c r="A83" s="41" t="s">
        <v>234</v>
      </c>
      <c r="B83" s="42" t="s">
        <v>235</v>
      </c>
      <c r="C83" s="47">
        <f>+C84+C85</f>
        <v>67011000</v>
      </c>
      <c r="D83" s="47">
        <f t="shared" ref="D83:V83" si="42">+D84+D85</f>
        <v>-2059220</v>
      </c>
      <c r="E83" s="47">
        <f t="shared" si="42"/>
        <v>-2059220</v>
      </c>
      <c r="F83" s="47">
        <f t="shared" si="42"/>
        <v>64951780</v>
      </c>
      <c r="G83" s="47">
        <f t="shared" si="42"/>
        <v>0</v>
      </c>
      <c r="H83" s="47">
        <f t="shared" si="42"/>
        <v>64951780</v>
      </c>
      <c r="I83" s="47">
        <f t="shared" si="42"/>
        <v>0</v>
      </c>
      <c r="J83" s="47">
        <f t="shared" si="42"/>
        <v>41025780</v>
      </c>
      <c r="K83" s="47">
        <f t="shared" si="42"/>
        <v>23926000</v>
      </c>
      <c r="L83" s="47">
        <f t="shared" si="42"/>
        <v>0</v>
      </c>
      <c r="M83" s="47">
        <f t="shared" si="42"/>
        <v>41025780</v>
      </c>
      <c r="N83" s="47">
        <f t="shared" si="42"/>
        <v>0</v>
      </c>
      <c r="O83" s="48">
        <f>M83/H83*100</f>
        <v>63.163442172023622</v>
      </c>
      <c r="P83" s="47">
        <f t="shared" si="42"/>
        <v>1834963</v>
      </c>
      <c r="Q83" s="47">
        <f t="shared" si="42"/>
        <v>1834963</v>
      </c>
      <c r="R83" s="47">
        <f t="shared" si="42"/>
        <v>39190817</v>
      </c>
      <c r="S83" s="48">
        <f>Q83/H83*100</f>
        <v>2.825115801291358</v>
      </c>
      <c r="T83" s="47">
        <f t="shared" si="42"/>
        <v>1834963</v>
      </c>
      <c r="U83" s="47">
        <f t="shared" si="42"/>
        <v>1834963</v>
      </c>
      <c r="V83" s="47">
        <f t="shared" si="42"/>
        <v>0</v>
      </c>
      <c r="W83" s="14"/>
    </row>
    <row r="84" spans="1:23" ht="36" x14ac:dyDescent="0.25">
      <c r="A84" s="4" t="s">
        <v>101</v>
      </c>
      <c r="B84" s="36" t="s">
        <v>102</v>
      </c>
      <c r="C84" s="45">
        <v>65536000</v>
      </c>
      <c r="D84" s="45">
        <v>-2059220</v>
      </c>
      <c r="E84" s="45">
        <v>-2059220</v>
      </c>
      <c r="F84" s="45">
        <v>63476780</v>
      </c>
      <c r="G84" s="45">
        <v>0</v>
      </c>
      <c r="H84" s="45">
        <v>63476780</v>
      </c>
      <c r="I84" s="45">
        <v>0</v>
      </c>
      <c r="J84" s="45">
        <v>41025780</v>
      </c>
      <c r="K84" s="45">
        <v>22451000</v>
      </c>
      <c r="L84" s="45">
        <v>0</v>
      </c>
      <c r="M84" s="45">
        <v>41025780</v>
      </c>
      <c r="N84" s="45">
        <v>0</v>
      </c>
      <c r="O84" s="46">
        <v>64.631200000000007</v>
      </c>
      <c r="P84" s="45">
        <v>1834963</v>
      </c>
      <c r="Q84" s="45">
        <v>1834963</v>
      </c>
      <c r="R84" s="45">
        <v>39190817</v>
      </c>
      <c r="S84" s="46">
        <v>2.8908</v>
      </c>
      <c r="T84" s="45">
        <v>1834963</v>
      </c>
      <c r="U84" s="45">
        <v>1834963</v>
      </c>
      <c r="V84" s="45">
        <v>0</v>
      </c>
    </row>
    <row r="85" spans="1:23" ht="24" x14ac:dyDescent="0.25">
      <c r="A85" s="4" t="s">
        <v>103</v>
      </c>
      <c r="B85" s="36" t="s">
        <v>104</v>
      </c>
      <c r="C85" s="45">
        <v>1475000</v>
      </c>
      <c r="D85" s="45">
        <v>0</v>
      </c>
      <c r="E85" s="45">
        <v>0</v>
      </c>
      <c r="F85" s="45">
        <v>1475000</v>
      </c>
      <c r="G85" s="45">
        <v>0</v>
      </c>
      <c r="H85" s="45">
        <v>1475000</v>
      </c>
      <c r="I85" s="45">
        <v>0</v>
      </c>
      <c r="J85" s="45">
        <v>0</v>
      </c>
      <c r="K85" s="45">
        <v>1475000</v>
      </c>
      <c r="L85" s="45">
        <v>0</v>
      </c>
      <c r="M85" s="45">
        <v>0</v>
      </c>
      <c r="N85" s="45">
        <v>0</v>
      </c>
      <c r="O85" s="46">
        <v>0</v>
      </c>
      <c r="P85" s="45">
        <v>0</v>
      </c>
      <c r="Q85" s="45">
        <v>0</v>
      </c>
      <c r="R85" s="45">
        <v>0</v>
      </c>
      <c r="S85" s="46">
        <v>0</v>
      </c>
      <c r="T85" s="45">
        <v>0</v>
      </c>
      <c r="U85" s="45">
        <v>0</v>
      </c>
      <c r="V85" s="45">
        <v>0</v>
      </c>
    </row>
    <row r="86" spans="1:23" s="15" customFormat="1" ht="30" x14ac:dyDescent="0.25">
      <c r="A86" s="41" t="s">
        <v>236</v>
      </c>
      <c r="B86" s="42" t="s">
        <v>237</v>
      </c>
      <c r="C86" s="47">
        <f>+C87+C89+C94+C98+C102+C106</f>
        <v>460969000</v>
      </c>
      <c r="D86" s="47">
        <f t="shared" ref="D86:V86" si="43">+D87+D89+D94+D98+D102+D106</f>
        <v>-21288850</v>
      </c>
      <c r="E86" s="47">
        <f t="shared" si="43"/>
        <v>-76688450</v>
      </c>
      <c r="F86" s="47">
        <f t="shared" si="43"/>
        <v>384280550</v>
      </c>
      <c r="G86" s="47">
        <f t="shared" si="43"/>
        <v>0</v>
      </c>
      <c r="H86" s="47">
        <f t="shared" si="43"/>
        <v>384280550</v>
      </c>
      <c r="I86" s="47">
        <f t="shared" si="43"/>
        <v>8545594</v>
      </c>
      <c r="J86" s="47">
        <f t="shared" si="43"/>
        <v>332162578</v>
      </c>
      <c r="K86" s="47">
        <f t="shared" si="43"/>
        <v>52117972</v>
      </c>
      <c r="L86" s="47">
        <f t="shared" si="43"/>
        <v>4213792</v>
      </c>
      <c r="M86" s="47">
        <f t="shared" si="43"/>
        <v>193924053</v>
      </c>
      <c r="N86" s="47">
        <f t="shared" si="43"/>
        <v>138238525</v>
      </c>
      <c r="O86" s="48">
        <f t="shared" ref="O86:O87" si="44">M86/H86*100</f>
        <v>50.464186386742703</v>
      </c>
      <c r="P86" s="47">
        <f t="shared" si="43"/>
        <v>34654992</v>
      </c>
      <c r="Q86" s="47">
        <f t="shared" si="43"/>
        <v>69791271</v>
      </c>
      <c r="R86" s="47">
        <f t="shared" si="43"/>
        <v>124132782</v>
      </c>
      <c r="S86" s="48">
        <f t="shared" ref="S86:S87" si="45">Q86/H86*100</f>
        <v>18.161541353055728</v>
      </c>
      <c r="T86" s="47">
        <f t="shared" si="43"/>
        <v>34654992</v>
      </c>
      <c r="U86" s="47">
        <f t="shared" si="43"/>
        <v>69791271</v>
      </c>
      <c r="V86" s="47">
        <f t="shared" si="43"/>
        <v>0</v>
      </c>
      <c r="W86" s="14"/>
    </row>
    <row r="87" spans="1:23" s="15" customFormat="1" x14ac:dyDescent="0.25">
      <c r="A87" s="41" t="s">
        <v>238</v>
      </c>
      <c r="B87" s="42" t="s">
        <v>239</v>
      </c>
      <c r="C87" s="47">
        <f>+C88</f>
        <v>7000000</v>
      </c>
      <c r="D87" s="47">
        <f t="shared" ref="D87:V87" si="46">+D88</f>
        <v>0</v>
      </c>
      <c r="E87" s="47">
        <f t="shared" si="46"/>
        <v>0</v>
      </c>
      <c r="F87" s="47">
        <f t="shared" si="46"/>
        <v>7000000</v>
      </c>
      <c r="G87" s="47">
        <f t="shared" si="46"/>
        <v>0</v>
      </c>
      <c r="H87" s="47">
        <f t="shared" si="46"/>
        <v>7000000</v>
      </c>
      <c r="I87" s="47">
        <f t="shared" si="46"/>
        <v>500000</v>
      </c>
      <c r="J87" s="47">
        <f t="shared" si="46"/>
        <v>2200000</v>
      </c>
      <c r="K87" s="47">
        <f t="shared" si="46"/>
        <v>4800000</v>
      </c>
      <c r="L87" s="47">
        <f t="shared" si="46"/>
        <v>515200</v>
      </c>
      <c r="M87" s="47">
        <f t="shared" si="46"/>
        <v>1063671</v>
      </c>
      <c r="N87" s="47">
        <f t="shared" si="46"/>
        <v>1136329</v>
      </c>
      <c r="O87" s="48">
        <f t="shared" si="44"/>
        <v>15.1953</v>
      </c>
      <c r="P87" s="47">
        <f t="shared" si="46"/>
        <v>515200</v>
      </c>
      <c r="Q87" s="47">
        <f t="shared" si="46"/>
        <v>1063671</v>
      </c>
      <c r="R87" s="47">
        <f t="shared" si="46"/>
        <v>0</v>
      </c>
      <c r="S87" s="48">
        <f t="shared" si="45"/>
        <v>15.1953</v>
      </c>
      <c r="T87" s="47">
        <f t="shared" si="46"/>
        <v>515200</v>
      </c>
      <c r="U87" s="47">
        <f t="shared" si="46"/>
        <v>1063671</v>
      </c>
      <c r="V87" s="47">
        <f t="shared" si="46"/>
        <v>0</v>
      </c>
      <c r="W87" s="14"/>
    </row>
    <row r="88" spans="1:23" x14ac:dyDescent="0.25">
      <c r="A88" s="4" t="s">
        <v>105</v>
      </c>
      <c r="B88" s="36" t="s">
        <v>106</v>
      </c>
      <c r="C88" s="45">
        <v>7000000</v>
      </c>
      <c r="D88" s="45">
        <v>0</v>
      </c>
      <c r="E88" s="45">
        <v>0</v>
      </c>
      <c r="F88" s="45">
        <v>7000000</v>
      </c>
      <c r="G88" s="45">
        <v>0</v>
      </c>
      <c r="H88" s="45">
        <v>7000000</v>
      </c>
      <c r="I88" s="45">
        <v>500000</v>
      </c>
      <c r="J88" s="45">
        <v>2200000</v>
      </c>
      <c r="K88" s="45">
        <v>4800000</v>
      </c>
      <c r="L88" s="45">
        <v>515200</v>
      </c>
      <c r="M88" s="45">
        <v>1063671</v>
      </c>
      <c r="N88" s="45">
        <v>1136329</v>
      </c>
      <c r="O88" s="46">
        <v>15.1953</v>
      </c>
      <c r="P88" s="45">
        <v>515200</v>
      </c>
      <c r="Q88" s="45">
        <v>1063671</v>
      </c>
      <c r="R88" s="45">
        <v>0</v>
      </c>
      <c r="S88" s="46">
        <v>15.1953</v>
      </c>
      <c r="T88" s="45">
        <v>515200</v>
      </c>
      <c r="U88" s="45">
        <v>1063671</v>
      </c>
      <c r="V88" s="45">
        <v>0</v>
      </c>
    </row>
    <row r="89" spans="1:23" s="15" customFormat="1" ht="30" x14ac:dyDescent="0.25">
      <c r="A89" s="41" t="s">
        <v>240</v>
      </c>
      <c r="B89" s="42" t="s">
        <v>241</v>
      </c>
      <c r="C89" s="47">
        <f>SUM(C90:C93)</f>
        <v>133716000</v>
      </c>
      <c r="D89" s="47">
        <f t="shared" ref="D89:V89" si="47">SUM(D90:D93)</f>
        <v>0</v>
      </c>
      <c r="E89" s="47">
        <f t="shared" si="47"/>
        <v>-21136900</v>
      </c>
      <c r="F89" s="47">
        <f t="shared" si="47"/>
        <v>112579100</v>
      </c>
      <c r="G89" s="47">
        <f t="shared" si="47"/>
        <v>0</v>
      </c>
      <c r="H89" s="47">
        <f t="shared" si="47"/>
        <v>112579100</v>
      </c>
      <c r="I89" s="47">
        <f t="shared" si="47"/>
        <v>5045594</v>
      </c>
      <c r="J89" s="47">
        <f t="shared" si="47"/>
        <v>87579100</v>
      </c>
      <c r="K89" s="47">
        <f t="shared" si="47"/>
        <v>25000000</v>
      </c>
      <c r="L89" s="47">
        <f t="shared" si="47"/>
        <v>0</v>
      </c>
      <c r="M89" s="47">
        <f t="shared" si="47"/>
        <v>82533506</v>
      </c>
      <c r="N89" s="47">
        <f t="shared" si="47"/>
        <v>5045594</v>
      </c>
      <c r="O89" s="48">
        <f>M89/H89*100</f>
        <v>73.311570264818243</v>
      </c>
      <c r="P89" s="47">
        <f t="shared" si="47"/>
        <v>10241310</v>
      </c>
      <c r="Q89" s="47">
        <f t="shared" si="47"/>
        <v>34018666</v>
      </c>
      <c r="R89" s="47">
        <f t="shared" si="47"/>
        <v>48514840</v>
      </c>
      <c r="S89" s="48">
        <f>Q89/H89*100</f>
        <v>30.217567914470806</v>
      </c>
      <c r="T89" s="47">
        <f t="shared" si="47"/>
        <v>10241310</v>
      </c>
      <c r="U89" s="47">
        <f t="shared" si="47"/>
        <v>34018666</v>
      </c>
      <c r="V89" s="47">
        <f t="shared" si="47"/>
        <v>0</v>
      </c>
      <c r="W89" s="14"/>
    </row>
    <row r="90" spans="1:23" ht="36" x14ac:dyDescent="0.25">
      <c r="A90" s="4" t="s">
        <v>107</v>
      </c>
      <c r="B90" s="36" t="s">
        <v>108</v>
      </c>
      <c r="C90" s="45">
        <v>25000000</v>
      </c>
      <c r="D90" s="45">
        <v>0</v>
      </c>
      <c r="E90" s="45">
        <v>0</v>
      </c>
      <c r="F90" s="45">
        <v>25000000</v>
      </c>
      <c r="G90" s="45">
        <v>0</v>
      </c>
      <c r="H90" s="45">
        <v>25000000</v>
      </c>
      <c r="I90" s="45">
        <v>0</v>
      </c>
      <c r="J90" s="45">
        <v>0</v>
      </c>
      <c r="K90" s="45">
        <v>25000000</v>
      </c>
      <c r="L90" s="45">
        <v>0</v>
      </c>
      <c r="M90" s="45">
        <v>0</v>
      </c>
      <c r="N90" s="45">
        <v>0</v>
      </c>
      <c r="O90" s="46">
        <v>0</v>
      </c>
      <c r="P90" s="45">
        <v>0</v>
      </c>
      <c r="Q90" s="45">
        <v>0</v>
      </c>
      <c r="R90" s="45">
        <v>0</v>
      </c>
      <c r="S90" s="46">
        <v>0</v>
      </c>
      <c r="T90" s="45">
        <v>0</v>
      </c>
      <c r="U90" s="45">
        <v>0</v>
      </c>
      <c r="V90" s="45">
        <v>0</v>
      </c>
    </row>
    <row r="91" spans="1:23" ht="24" x14ac:dyDescent="0.25">
      <c r="A91" s="4" t="s">
        <v>109</v>
      </c>
      <c r="B91" s="36" t="s">
        <v>110</v>
      </c>
      <c r="C91" s="45">
        <v>83600000</v>
      </c>
      <c r="D91" s="45">
        <v>0</v>
      </c>
      <c r="E91" s="45">
        <v>-21136900</v>
      </c>
      <c r="F91" s="45">
        <v>62463100</v>
      </c>
      <c r="G91" s="45">
        <v>0</v>
      </c>
      <c r="H91" s="45">
        <v>62463100</v>
      </c>
      <c r="I91" s="45">
        <v>0</v>
      </c>
      <c r="J91" s="45">
        <v>62463100</v>
      </c>
      <c r="K91" s="45">
        <v>0</v>
      </c>
      <c r="L91" s="45">
        <v>0</v>
      </c>
      <c r="M91" s="45">
        <v>62463100</v>
      </c>
      <c r="N91" s="45">
        <v>0</v>
      </c>
      <c r="O91" s="46">
        <v>100</v>
      </c>
      <c r="P91" s="45">
        <v>6246310</v>
      </c>
      <c r="Q91" s="45">
        <v>19041666</v>
      </c>
      <c r="R91" s="45">
        <v>43421434</v>
      </c>
      <c r="S91" s="46">
        <v>30.4847</v>
      </c>
      <c r="T91" s="45">
        <v>6246310</v>
      </c>
      <c r="U91" s="45">
        <v>19041666</v>
      </c>
      <c r="V91" s="45">
        <v>0</v>
      </c>
    </row>
    <row r="92" spans="1:23" ht="24" x14ac:dyDescent="0.25">
      <c r="A92" s="4" t="s">
        <v>111</v>
      </c>
      <c r="B92" s="36" t="s">
        <v>112</v>
      </c>
      <c r="C92" s="45">
        <v>6144000</v>
      </c>
      <c r="D92" s="45">
        <v>0</v>
      </c>
      <c r="E92" s="45">
        <v>0</v>
      </c>
      <c r="F92" s="45">
        <v>6144000</v>
      </c>
      <c r="G92" s="45">
        <v>0</v>
      </c>
      <c r="H92" s="45">
        <v>6144000</v>
      </c>
      <c r="I92" s="45">
        <v>5045594</v>
      </c>
      <c r="J92" s="45">
        <v>6144000</v>
      </c>
      <c r="K92" s="45">
        <v>0</v>
      </c>
      <c r="L92" s="45">
        <v>0</v>
      </c>
      <c r="M92" s="45">
        <v>1098406</v>
      </c>
      <c r="N92" s="45">
        <v>5045594</v>
      </c>
      <c r="O92" s="46">
        <v>17.877700000000001</v>
      </c>
      <c r="P92" s="45">
        <v>0</v>
      </c>
      <c r="Q92" s="45">
        <v>0</v>
      </c>
      <c r="R92" s="45">
        <v>1098406</v>
      </c>
      <c r="S92" s="46">
        <v>0</v>
      </c>
      <c r="T92" s="45">
        <v>0</v>
      </c>
      <c r="U92" s="45">
        <v>0</v>
      </c>
      <c r="V92" s="45">
        <v>0</v>
      </c>
    </row>
    <row r="93" spans="1:23" x14ac:dyDescent="0.25">
      <c r="A93" s="4" t="s">
        <v>113</v>
      </c>
      <c r="B93" s="36" t="s">
        <v>114</v>
      </c>
      <c r="C93" s="45">
        <v>18972000</v>
      </c>
      <c r="D93" s="45">
        <v>0</v>
      </c>
      <c r="E93" s="45">
        <v>0</v>
      </c>
      <c r="F93" s="45">
        <v>18972000</v>
      </c>
      <c r="G93" s="45">
        <v>0</v>
      </c>
      <c r="H93" s="45">
        <v>18972000</v>
      </c>
      <c r="I93" s="45">
        <v>0</v>
      </c>
      <c r="J93" s="45">
        <v>18972000</v>
      </c>
      <c r="K93" s="45">
        <v>0</v>
      </c>
      <c r="L93" s="45">
        <v>0</v>
      </c>
      <c r="M93" s="45">
        <v>18972000</v>
      </c>
      <c r="N93" s="45">
        <v>0</v>
      </c>
      <c r="O93" s="46">
        <v>100</v>
      </c>
      <c r="P93" s="45">
        <v>3995000</v>
      </c>
      <c r="Q93" s="45">
        <v>14977000</v>
      </c>
      <c r="R93" s="45">
        <v>3995000</v>
      </c>
      <c r="S93" s="46">
        <v>78.942700000000002</v>
      </c>
      <c r="T93" s="45">
        <v>3995000</v>
      </c>
      <c r="U93" s="45">
        <v>14977000</v>
      </c>
      <c r="V93" s="45">
        <v>0</v>
      </c>
    </row>
    <row r="94" spans="1:23" s="15" customFormat="1" ht="30" x14ac:dyDescent="0.25">
      <c r="A94" s="41" t="s">
        <v>242</v>
      </c>
      <c r="B94" s="42" t="s">
        <v>243</v>
      </c>
      <c r="C94" s="47">
        <f>+C95+C96+C97</f>
        <v>37288000</v>
      </c>
      <c r="D94" s="47">
        <f t="shared" ref="D94:V94" si="48">+D95+D96+D97</f>
        <v>-1288850</v>
      </c>
      <c r="E94" s="47">
        <f t="shared" si="48"/>
        <v>-11288850</v>
      </c>
      <c r="F94" s="47">
        <f t="shared" si="48"/>
        <v>25999150</v>
      </c>
      <c r="G94" s="47">
        <f t="shared" si="48"/>
        <v>0</v>
      </c>
      <c r="H94" s="47">
        <f t="shared" si="48"/>
        <v>25999150</v>
      </c>
      <c r="I94" s="47">
        <f t="shared" si="48"/>
        <v>0</v>
      </c>
      <c r="J94" s="47">
        <f t="shared" si="48"/>
        <v>25999150</v>
      </c>
      <c r="K94" s="47">
        <f t="shared" si="48"/>
        <v>0</v>
      </c>
      <c r="L94" s="47">
        <f t="shared" si="48"/>
        <v>698592</v>
      </c>
      <c r="M94" s="47">
        <f t="shared" si="48"/>
        <v>18688769</v>
      </c>
      <c r="N94" s="47">
        <f t="shared" si="48"/>
        <v>7310381</v>
      </c>
      <c r="O94" s="48">
        <f>M94/H94*100</f>
        <v>71.882230765236557</v>
      </c>
      <c r="P94" s="47">
        <f t="shared" si="48"/>
        <v>2194892</v>
      </c>
      <c r="Q94" s="47">
        <f t="shared" si="48"/>
        <v>10107791</v>
      </c>
      <c r="R94" s="47">
        <f t="shared" si="48"/>
        <v>8580978</v>
      </c>
      <c r="S94" s="48">
        <f>Q94/H94*100</f>
        <v>38.877390222372654</v>
      </c>
      <c r="T94" s="47">
        <f t="shared" si="48"/>
        <v>2194892</v>
      </c>
      <c r="U94" s="47">
        <f t="shared" si="48"/>
        <v>10107791</v>
      </c>
      <c r="V94" s="47">
        <f t="shared" si="48"/>
        <v>0</v>
      </c>
      <c r="W94" s="14"/>
    </row>
    <row r="95" spans="1:23" x14ac:dyDescent="0.25">
      <c r="A95" s="4" t="s">
        <v>115</v>
      </c>
      <c r="B95" s="36" t="s">
        <v>116</v>
      </c>
      <c r="C95" s="45">
        <v>6144000</v>
      </c>
      <c r="D95" s="45">
        <v>0</v>
      </c>
      <c r="E95" s="45">
        <v>0</v>
      </c>
      <c r="F95" s="45">
        <v>6144000</v>
      </c>
      <c r="G95" s="45">
        <v>0</v>
      </c>
      <c r="H95" s="45">
        <v>6144000</v>
      </c>
      <c r="I95" s="45">
        <v>0</v>
      </c>
      <c r="J95" s="45">
        <v>6144000</v>
      </c>
      <c r="K95" s="45">
        <v>0</v>
      </c>
      <c r="L95" s="45">
        <v>408986</v>
      </c>
      <c r="M95" s="45">
        <v>2833482</v>
      </c>
      <c r="N95" s="45">
        <v>3310518</v>
      </c>
      <c r="O95" s="46">
        <v>46.117899999999999</v>
      </c>
      <c r="P95" s="45">
        <v>408986</v>
      </c>
      <c r="Q95" s="45">
        <v>2833482</v>
      </c>
      <c r="R95" s="45">
        <v>0</v>
      </c>
      <c r="S95" s="46">
        <v>46.117899999999999</v>
      </c>
      <c r="T95" s="45">
        <v>408986</v>
      </c>
      <c r="U95" s="45">
        <v>2833482</v>
      </c>
      <c r="V95" s="45">
        <v>0</v>
      </c>
    </row>
    <row r="96" spans="1:23" x14ac:dyDescent="0.25">
      <c r="A96" s="4" t="s">
        <v>117</v>
      </c>
      <c r="B96" s="36" t="s">
        <v>118</v>
      </c>
      <c r="C96" s="45">
        <v>6144000</v>
      </c>
      <c r="D96" s="45">
        <v>0</v>
      </c>
      <c r="E96" s="45">
        <v>0</v>
      </c>
      <c r="F96" s="45">
        <v>6144000</v>
      </c>
      <c r="G96" s="45">
        <v>0</v>
      </c>
      <c r="H96" s="45">
        <v>6144000</v>
      </c>
      <c r="I96" s="45">
        <v>0</v>
      </c>
      <c r="J96" s="45">
        <v>6144000</v>
      </c>
      <c r="K96" s="45">
        <v>0</v>
      </c>
      <c r="L96" s="45">
        <v>289606</v>
      </c>
      <c r="M96" s="45">
        <v>2144137</v>
      </c>
      <c r="N96" s="45">
        <v>3999863</v>
      </c>
      <c r="O96" s="46">
        <v>34.898099999999999</v>
      </c>
      <c r="P96" s="45">
        <v>289606</v>
      </c>
      <c r="Q96" s="45">
        <v>2144137</v>
      </c>
      <c r="R96" s="45">
        <v>0</v>
      </c>
      <c r="S96" s="46">
        <v>34.898099999999999</v>
      </c>
      <c r="T96" s="45">
        <v>289606</v>
      </c>
      <c r="U96" s="45">
        <v>2144137</v>
      </c>
      <c r="V96" s="45">
        <v>0</v>
      </c>
    </row>
    <row r="97" spans="1:23" ht="24" x14ac:dyDescent="0.25">
      <c r="A97" s="4" t="s">
        <v>119</v>
      </c>
      <c r="B97" s="36" t="s">
        <v>120</v>
      </c>
      <c r="C97" s="45">
        <v>25000000</v>
      </c>
      <c r="D97" s="45">
        <v>-1288850</v>
      </c>
      <c r="E97" s="45">
        <v>-11288850</v>
      </c>
      <c r="F97" s="45">
        <v>13711150</v>
      </c>
      <c r="G97" s="45">
        <v>0</v>
      </c>
      <c r="H97" s="45">
        <v>13711150</v>
      </c>
      <c r="I97" s="45">
        <v>0</v>
      </c>
      <c r="J97" s="45">
        <v>13711150</v>
      </c>
      <c r="K97" s="45">
        <v>0</v>
      </c>
      <c r="L97" s="45">
        <v>0</v>
      </c>
      <c r="M97" s="45">
        <v>13711150</v>
      </c>
      <c r="N97" s="45">
        <v>0</v>
      </c>
      <c r="O97" s="46">
        <v>100</v>
      </c>
      <c r="P97" s="45">
        <v>1496300</v>
      </c>
      <c r="Q97" s="45">
        <v>5130172</v>
      </c>
      <c r="R97" s="45">
        <v>8580978</v>
      </c>
      <c r="S97" s="46">
        <v>37.4161</v>
      </c>
      <c r="T97" s="45">
        <v>1496300</v>
      </c>
      <c r="U97" s="45">
        <v>5130172</v>
      </c>
      <c r="V97" s="45">
        <v>0</v>
      </c>
    </row>
    <row r="98" spans="1:23" s="15" customFormat="1" x14ac:dyDescent="0.25">
      <c r="A98" s="41" t="s">
        <v>244</v>
      </c>
      <c r="B98" s="42" t="s">
        <v>245</v>
      </c>
      <c r="C98" s="47">
        <f>+C99+C100+C101</f>
        <v>261256000</v>
      </c>
      <c r="D98" s="47">
        <f t="shared" ref="D98:V98" si="49">+D99+D100+D101</f>
        <v>-20000000</v>
      </c>
      <c r="E98" s="47">
        <f t="shared" si="49"/>
        <v>-44262700</v>
      </c>
      <c r="F98" s="47">
        <f t="shared" si="49"/>
        <v>216993300</v>
      </c>
      <c r="G98" s="47">
        <f t="shared" si="49"/>
        <v>0</v>
      </c>
      <c r="H98" s="47">
        <f t="shared" si="49"/>
        <v>216993300</v>
      </c>
      <c r="I98" s="47">
        <f t="shared" si="49"/>
        <v>0</v>
      </c>
      <c r="J98" s="47">
        <f t="shared" si="49"/>
        <v>205584328</v>
      </c>
      <c r="K98" s="47">
        <f t="shared" si="49"/>
        <v>11408972</v>
      </c>
      <c r="L98" s="47">
        <f t="shared" si="49"/>
        <v>0</v>
      </c>
      <c r="M98" s="47">
        <f t="shared" si="49"/>
        <v>81521107</v>
      </c>
      <c r="N98" s="47">
        <f t="shared" si="49"/>
        <v>124063221</v>
      </c>
      <c r="O98" s="48">
        <f>M98/H98*100</f>
        <v>37.568490363527353</v>
      </c>
      <c r="P98" s="47">
        <f t="shared" si="49"/>
        <v>21259703</v>
      </c>
      <c r="Q98" s="47">
        <f t="shared" si="49"/>
        <v>22152482</v>
      </c>
      <c r="R98" s="47">
        <f t="shared" si="49"/>
        <v>59368625</v>
      </c>
      <c r="S98" s="48">
        <f>Q98/H98*100</f>
        <v>10.208832254267758</v>
      </c>
      <c r="T98" s="47">
        <f t="shared" si="49"/>
        <v>21259703</v>
      </c>
      <c r="U98" s="47">
        <f t="shared" si="49"/>
        <v>22152482</v>
      </c>
      <c r="V98" s="47">
        <f t="shared" si="49"/>
        <v>0</v>
      </c>
      <c r="W98" s="14"/>
    </row>
    <row r="99" spans="1:23" x14ac:dyDescent="0.25">
      <c r="A99" s="4" t="s">
        <v>121</v>
      </c>
      <c r="B99" s="36" t="s">
        <v>122</v>
      </c>
      <c r="C99" s="45">
        <v>123956000</v>
      </c>
      <c r="D99" s="45">
        <v>0</v>
      </c>
      <c r="E99" s="45">
        <v>0</v>
      </c>
      <c r="F99" s="45">
        <v>123956000</v>
      </c>
      <c r="G99" s="45">
        <v>0</v>
      </c>
      <c r="H99" s="45">
        <v>123956000</v>
      </c>
      <c r="I99" s="45">
        <v>0</v>
      </c>
      <c r="J99" s="45">
        <v>123956000</v>
      </c>
      <c r="K99" s="45">
        <v>0</v>
      </c>
      <c r="L99" s="45">
        <v>0</v>
      </c>
      <c r="M99" s="45">
        <v>0</v>
      </c>
      <c r="N99" s="45">
        <v>123956000</v>
      </c>
      <c r="O99" s="46">
        <v>0</v>
      </c>
      <c r="P99" s="45">
        <v>0</v>
      </c>
      <c r="Q99" s="45">
        <v>0</v>
      </c>
      <c r="R99" s="45">
        <v>0</v>
      </c>
      <c r="S99" s="46">
        <v>0</v>
      </c>
      <c r="T99" s="45">
        <v>0</v>
      </c>
      <c r="U99" s="45">
        <v>0</v>
      </c>
      <c r="V99" s="45">
        <v>0</v>
      </c>
    </row>
    <row r="100" spans="1:23" x14ac:dyDescent="0.25">
      <c r="A100" s="4" t="s">
        <v>123</v>
      </c>
      <c r="B100" s="36" t="s">
        <v>124</v>
      </c>
      <c r="C100" s="45">
        <v>134380000</v>
      </c>
      <c r="D100" s="45">
        <v>-20000000</v>
      </c>
      <c r="E100" s="45">
        <v>-44262700</v>
      </c>
      <c r="F100" s="45">
        <v>90117300</v>
      </c>
      <c r="G100" s="45">
        <v>0</v>
      </c>
      <c r="H100" s="45">
        <v>90117300</v>
      </c>
      <c r="I100" s="45">
        <v>0</v>
      </c>
      <c r="J100" s="45">
        <v>81628328</v>
      </c>
      <c r="K100" s="45">
        <v>8488972</v>
      </c>
      <c r="L100" s="45">
        <v>0</v>
      </c>
      <c r="M100" s="45">
        <v>81521107</v>
      </c>
      <c r="N100" s="45">
        <v>107221</v>
      </c>
      <c r="O100" s="46">
        <v>90.461100000000002</v>
      </c>
      <c r="P100" s="45">
        <v>21259703</v>
      </c>
      <c r="Q100" s="45">
        <v>22152482</v>
      </c>
      <c r="R100" s="45">
        <v>59368625</v>
      </c>
      <c r="S100" s="46">
        <v>24.581800000000001</v>
      </c>
      <c r="T100" s="45">
        <v>21259703</v>
      </c>
      <c r="U100" s="45">
        <v>22152482</v>
      </c>
      <c r="V100" s="45">
        <v>0</v>
      </c>
    </row>
    <row r="101" spans="1:23" ht="24" x14ac:dyDescent="0.25">
      <c r="A101" s="4" t="s">
        <v>125</v>
      </c>
      <c r="B101" s="36" t="s">
        <v>126</v>
      </c>
      <c r="C101" s="45">
        <v>2920000</v>
      </c>
      <c r="D101" s="45">
        <v>0</v>
      </c>
      <c r="E101" s="45">
        <v>0</v>
      </c>
      <c r="F101" s="45">
        <v>2920000</v>
      </c>
      <c r="G101" s="45">
        <v>0</v>
      </c>
      <c r="H101" s="45">
        <v>2920000</v>
      </c>
      <c r="I101" s="45">
        <v>0</v>
      </c>
      <c r="J101" s="45">
        <v>0</v>
      </c>
      <c r="K101" s="45">
        <v>2920000</v>
      </c>
      <c r="L101" s="45">
        <v>0</v>
      </c>
      <c r="M101" s="45">
        <v>0</v>
      </c>
      <c r="N101" s="45">
        <v>0</v>
      </c>
      <c r="O101" s="46">
        <v>0</v>
      </c>
      <c r="P101" s="45">
        <v>0</v>
      </c>
      <c r="Q101" s="45">
        <v>0</v>
      </c>
      <c r="R101" s="45">
        <v>0</v>
      </c>
      <c r="S101" s="46">
        <v>0</v>
      </c>
      <c r="T101" s="45">
        <v>0</v>
      </c>
      <c r="U101" s="45">
        <v>0</v>
      </c>
      <c r="V101" s="45">
        <v>0</v>
      </c>
    </row>
    <row r="102" spans="1:23" s="15" customFormat="1" ht="30" x14ac:dyDescent="0.25">
      <c r="A102" s="41" t="s">
        <v>246</v>
      </c>
      <c r="B102" s="42" t="s">
        <v>247</v>
      </c>
      <c r="C102" s="47">
        <f>+C103+C104+C105</f>
        <v>20480000</v>
      </c>
      <c r="D102" s="47">
        <f t="shared" ref="D102:V102" si="50">+D103+D104+D105</f>
        <v>0</v>
      </c>
      <c r="E102" s="47">
        <f t="shared" si="50"/>
        <v>0</v>
      </c>
      <c r="F102" s="47">
        <f t="shared" si="50"/>
        <v>20480000</v>
      </c>
      <c r="G102" s="47">
        <f t="shared" si="50"/>
        <v>0</v>
      </c>
      <c r="H102" s="47">
        <f t="shared" si="50"/>
        <v>20480000</v>
      </c>
      <c r="I102" s="47">
        <f t="shared" si="50"/>
        <v>3000000</v>
      </c>
      <c r="J102" s="47">
        <f t="shared" si="50"/>
        <v>10000000</v>
      </c>
      <c r="K102" s="47">
        <f t="shared" si="50"/>
        <v>10480000</v>
      </c>
      <c r="L102" s="47">
        <f t="shared" si="50"/>
        <v>3000000</v>
      </c>
      <c r="M102" s="47">
        <f t="shared" si="50"/>
        <v>9550000</v>
      </c>
      <c r="N102" s="47">
        <f t="shared" si="50"/>
        <v>450000</v>
      </c>
      <c r="O102" s="48">
        <f>M102/H102*100</f>
        <v>46.630859375</v>
      </c>
      <c r="P102" s="47">
        <f t="shared" si="50"/>
        <v>443887</v>
      </c>
      <c r="Q102" s="47">
        <f t="shared" si="50"/>
        <v>1881661</v>
      </c>
      <c r="R102" s="47">
        <f t="shared" si="50"/>
        <v>7668339</v>
      </c>
      <c r="S102" s="48">
        <f>Q102/H102*100</f>
        <v>9.1877978515625003</v>
      </c>
      <c r="T102" s="47">
        <f t="shared" si="50"/>
        <v>443887</v>
      </c>
      <c r="U102" s="47">
        <f t="shared" si="50"/>
        <v>1881661</v>
      </c>
      <c r="V102" s="47">
        <f t="shared" si="50"/>
        <v>0</v>
      </c>
      <c r="W102" s="14"/>
    </row>
    <row r="103" spans="1:23" ht="24" x14ac:dyDescent="0.25">
      <c r="A103" s="4" t="s">
        <v>127</v>
      </c>
      <c r="B103" s="36" t="s">
        <v>128</v>
      </c>
      <c r="C103" s="45">
        <v>10240000</v>
      </c>
      <c r="D103" s="45">
        <v>0</v>
      </c>
      <c r="E103" s="45">
        <v>-4096000</v>
      </c>
      <c r="F103" s="45">
        <v>6144000</v>
      </c>
      <c r="G103" s="45">
        <v>0</v>
      </c>
      <c r="H103" s="45">
        <v>6144000</v>
      </c>
      <c r="I103" s="45">
        <v>3000000</v>
      </c>
      <c r="J103" s="45">
        <v>3000000</v>
      </c>
      <c r="K103" s="45">
        <v>3144000</v>
      </c>
      <c r="L103" s="45">
        <v>3000000</v>
      </c>
      <c r="M103" s="45">
        <v>3000000</v>
      </c>
      <c r="N103" s="45">
        <v>0</v>
      </c>
      <c r="O103" s="46">
        <v>48.828099999999999</v>
      </c>
      <c r="P103" s="45">
        <v>0</v>
      </c>
      <c r="Q103" s="45">
        <v>0</v>
      </c>
      <c r="R103" s="45">
        <v>3000000</v>
      </c>
      <c r="S103" s="46">
        <v>0</v>
      </c>
      <c r="T103" s="45">
        <v>0</v>
      </c>
      <c r="U103" s="45">
        <v>0</v>
      </c>
      <c r="V103" s="45">
        <v>0</v>
      </c>
    </row>
    <row r="104" spans="1:23" ht="24" x14ac:dyDescent="0.25">
      <c r="A104" s="4" t="s">
        <v>129</v>
      </c>
      <c r="B104" s="36" t="s">
        <v>130</v>
      </c>
      <c r="C104" s="45">
        <v>8192000</v>
      </c>
      <c r="D104" s="45">
        <v>0</v>
      </c>
      <c r="E104" s="45">
        <v>4096000</v>
      </c>
      <c r="F104" s="45">
        <v>12288000</v>
      </c>
      <c r="G104" s="45">
        <v>0</v>
      </c>
      <c r="H104" s="45">
        <v>12288000</v>
      </c>
      <c r="I104" s="45">
        <v>0</v>
      </c>
      <c r="J104" s="45">
        <v>6000000</v>
      </c>
      <c r="K104" s="45">
        <v>6288000</v>
      </c>
      <c r="L104" s="45">
        <v>0</v>
      </c>
      <c r="M104" s="45">
        <v>6000000</v>
      </c>
      <c r="N104" s="45">
        <v>0</v>
      </c>
      <c r="O104" s="46">
        <v>48.828099999999999</v>
      </c>
      <c r="P104" s="45">
        <v>443887</v>
      </c>
      <c r="Q104" s="45">
        <v>1331661</v>
      </c>
      <c r="R104" s="45">
        <v>4668339</v>
      </c>
      <c r="S104" s="46">
        <v>10.8371</v>
      </c>
      <c r="T104" s="45">
        <v>443887</v>
      </c>
      <c r="U104" s="45">
        <v>1331661</v>
      </c>
      <c r="V104" s="45">
        <v>0</v>
      </c>
    </row>
    <row r="105" spans="1:23" x14ac:dyDescent="0.25">
      <c r="A105" s="4" t="s">
        <v>131</v>
      </c>
      <c r="B105" s="36" t="s">
        <v>132</v>
      </c>
      <c r="C105" s="45">
        <v>2048000</v>
      </c>
      <c r="D105" s="45">
        <v>0</v>
      </c>
      <c r="E105" s="45">
        <v>0</v>
      </c>
      <c r="F105" s="45">
        <v>2048000</v>
      </c>
      <c r="G105" s="45">
        <v>0</v>
      </c>
      <c r="H105" s="45">
        <v>2048000</v>
      </c>
      <c r="I105" s="45">
        <v>0</v>
      </c>
      <c r="J105" s="45">
        <v>1000000</v>
      </c>
      <c r="K105" s="45">
        <v>1048000</v>
      </c>
      <c r="L105" s="45">
        <v>0</v>
      </c>
      <c r="M105" s="45">
        <v>550000</v>
      </c>
      <c r="N105" s="45">
        <v>450000</v>
      </c>
      <c r="O105" s="46">
        <v>26.855499999999999</v>
      </c>
      <c r="P105" s="45">
        <v>0</v>
      </c>
      <c r="Q105" s="45">
        <v>550000</v>
      </c>
      <c r="R105" s="45">
        <v>0</v>
      </c>
      <c r="S105" s="46">
        <v>26.855499999999999</v>
      </c>
      <c r="T105" s="45">
        <v>0</v>
      </c>
      <c r="U105" s="45">
        <v>550000</v>
      </c>
      <c r="V105" s="45">
        <v>0</v>
      </c>
    </row>
    <row r="106" spans="1:23" s="15" customFormat="1" ht="45" x14ac:dyDescent="0.25">
      <c r="A106" s="41" t="s">
        <v>248</v>
      </c>
      <c r="B106" s="42" t="s">
        <v>249</v>
      </c>
      <c r="C106" s="47">
        <f>+C107</f>
        <v>1229000</v>
      </c>
      <c r="D106" s="47">
        <f t="shared" ref="D106:V106" si="51">+D107</f>
        <v>0</v>
      </c>
      <c r="E106" s="47">
        <f t="shared" si="51"/>
        <v>0</v>
      </c>
      <c r="F106" s="47">
        <f t="shared" si="51"/>
        <v>1229000</v>
      </c>
      <c r="G106" s="47">
        <f t="shared" si="51"/>
        <v>0</v>
      </c>
      <c r="H106" s="47">
        <f t="shared" si="51"/>
        <v>1229000</v>
      </c>
      <c r="I106" s="47">
        <f t="shared" si="51"/>
        <v>0</v>
      </c>
      <c r="J106" s="47">
        <f t="shared" si="51"/>
        <v>800000</v>
      </c>
      <c r="K106" s="47">
        <f t="shared" si="51"/>
        <v>429000</v>
      </c>
      <c r="L106" s="47">
        <f t="shared" si="51"/>
        <v>0</v>
      </c>
      <c r="M106" s="47">
        <f t="shared" si="51"/>
        <v>567000</v>
      </c>
      <c r="N106" s="47">
        <f t="shared" si="51"/>
        <v>233000</v>
      </c>
      <c r="O106" s="48">
        <f>M106/H106*100</f>
        <v>46.135069161920264</v>
      </c>
      <c r="P106" s="47">
        <f t="shared" si="51"/>
        <v>0</v>
      </c>
      <c r="Q106" s="47">
        <f t="shared" si="51"/>
        <v>567000</v>
      </c>
      <c r="R106" s="47">
        <f t="shared" si="51"/>
        <v>0</v>
      </c>
      <c r="S106" s="48">
        <f>Q106/H106*100</f>
        <v>46.135069161920264</v>
      </c>
      <c r="T106" s="47">
        <f t="shared" si="51"/>
        <v>0</v>
      </c>
      <c r="U106" s="47">
        <f t="shared" si="51"/>
        <v>567000</v>
      </c>
      <c r="V106" s="47">
        <f t="shared" si="51"/>
        <v>0</v>
      </c>
      <c r="W106" s="14"/>
    </row>
    <row r="107" spans="1:23" x14ac:dyDescent="0.25">
      <c r="A107" s="4" t="s">
        <v>133</v>
      </c>
      <c r="B107" s="36" t="s">
        <v>134</v>
      </c>
      <c r="C107" s="45">
        <v>1229000</v>
      </c>
      <c r="D107" s="45">
        <v>0</v>
      </c>
      <c r="E107" s="45">
        <v>0</v>
      </c>
      <c r="F107" s="45">
        <v>1229000</v>
      </c>
      <c r="G107" s="45">
        <v>0</v>
      </c>
      <c r="H107" s="45">
        <v>1229000</v>
      </c>
      <c r="I107" s="45">
        <v>0</v>
      </c>
      <c r="J107" s="45">
        <v>800000</v>
      </c>
      <c r="K107" s="45">
        <v>429000</v>
      </c>
      <c r="L107" s="45">
        <v>0</v>
      </c>
      <c r="M107" s="45">
        <v>567000</v>
      </c>
      <c r="N107" s="45">
        <v>233000</v>
      </c>
      <c r="O107" s="46">
        <v>46.135100000000001</v>
      </c>
      <c r="P107" s="45">
        <v>0</v>
      </c>
      <c r="Q107" s="45">
        <v>567000</v>
      </c>
      <c r="R107" s="45">
        <v>0</v>
      </c>
      <c r="S107" s="46">
        <v>46.135100000000001</v>
      </c>
      <c r="T107" s="45">
        <v>0</v>
      </c>
      <c r="U107" s="45">
        <v>567000</v>
      </c>
      <c r="V107" s="45">
        <v>0</v>
      </c>
    </row>
    <row r="108" spans="1:23" s="15" customFormat="1" x14ac:dyDescent="0.25">
      <c r="A108" s="41" t="s">
        <v>250</v>
      </c>
      <c r="B108" s="42" t="s">
        <v>251</v>
      </c>
      <c r="C108" s="47">
        <f>+C109</f>
        <v>107008000</v>
      </c>
      <c r="D108" s="47">
        <f t="shared" ref="D108:V108" si="52">+D109</f>
        <v>0</v>
      </c>
      <c r="E108" s="47">
        <f t="shared" si="52"/>
        <v>0</v>
      </c>
      <c r="F108" s="47">
        <f t="shared" si="52"/>
        <v>107008000</v>
      </c>
      <c r="G108" s="47">
        <f t="shared" si="52"/>
        <v>0</v>
      </c>
      <c r="H108" s="47">
        <f t="shared" si="52"/>
        <v>107008000</v>
      </c>
      <c r="I108" s="47">
        <f t="shared" si="52"/>
        <v>0</v>
      </c>
      <c r="J108" s="47">
        <f t="shared" si="52"/>
        <v>107008000</v>
      </c>
      <c r="K108" s="47">
        <f t="shared" si="52"/>
        <v>0</v>
      </c>
      <c r="L108" s="47">
        <f t="shared" si="52"/>
        <v>3018580</v>
      </c>
      <c r="M108" s="47">
        <f t="shared" si="52"/>
        <v>29255306</v>
      </c>
      <c r="N108" s="47">
        <f t="shared" si="52"/>
        <v>77752694</v>
      </c>
      <c r="O108" s="48">
        <f t="shared" ref="O108:O109" si="53">M108/H108*100</f>
        <v>27.33936341208134</v>
      </c>
      <c r="P108" s="47">
        <f t="shared" si="52"/>
        <v>3450550</v>
      </c>
      <c r="Q108" s="47">
        <f t="shared" si="52"/>
        <v>29255306</v>
      </c>
      <c r="R108" s="47">
        <f t="shared" si="52"/>
        <v>0</v>
      </c>
      <c r="S108" s="48">
        <f t="shared" ref="S108:S109" si="54">Q108/H108*100</f>
        <v>27.33936341208134</v>
      </c>
      <c r="T108" s="47">
        <f t="shared" si="52"/>
        <v>3450550</v>
      </c>
      <c r="U108" s="47">
        <f t="shared" si="52"/>
        <v>29255306</v>
      </c>
      <c r="V108" s="47">
        <f t="shared" si="52"/>
        <v>0</v>
      </c>
      <c r="W108" s="14"/>
    </row>
    <row r="109" spans="1:23" s="15" customFormat="1" ht="30" x14ac:dyDescent="0.25">
      <c r="A109" s="41" t="s">
        <v>252</v>
      </c>
      <c r="B109" s="42" t="s">
        <v>253</v>
      </c>
      <c r="C109" s="47">
        <f>SUM(C110:C113)</f>
        <v>107008000</v>
      </c>
      <c r="D109" s="47">
        <f t="shared" ref="D109:V109" si="55">SUM(D110:D113)</f>
        <v>0</v>
      </c>
      <c r="E109" s="47">
        <f t="shared" si="55"/>
        <v>0</v>
      </c>
      <c r="F109" s="47">
        <f t="shared" si="55"/>
        <v>107008000</v>
      </c>
      <c r="G109" s="47">
        <f t="shared" si="55"/>
        <v>0</v>
      </c>
      <c r="H109" s="47">
        <f t="shared" si="55"/>
        <v>107008000</v>
      </c>
      <c r="I109" s="47">
        <f t="shared" si="55"/>
        <v>0</v>
      </c>
      <c r="J109" s="47">
        <f t="shared" si="55"/>
        <v>107008000</v>
      </c>
      <c r="K109" s="47">
        <f t="shared" si="55"/>
        <v>0</v>
      </c>
      <c r="L109" s="47">
        <f t="shared" si="55"/>
        <v>3018580</v>
      </c>
      <c r="M109" s="47">
        <f t="shared" si="55"/>
        <v>29255306</v>
      </c>
      <c r="N109" s="47">
        <f t="shared" si="55"/>
        <v>77752694</v>
      </c>
      <c r="O109" s="48">
        <f t="shared" si="53"/>
        <v>27.33936341208134</v>
      </c>
      <c r="P109" s="47">
        <f t="shared" si="55"/>
        <v>3450550</v>
      </c>
      <c r="Q109" s="47">
        <f t="shared" si="55"/>
        <v>29255306</v>
      </c>
      <c r="R109" s="47">
        <f t="shared" si="55"/>
        <v>0</v>
      </c>
      <c r="S109" s="48">
        <f t="shared" si="54"/>
        <v>27.33936341208134</v>
      </c>
      <c r="T109" s="47">
        <f t="shared" si="55"/>
        <v>3450550</v>
      </c>
      <c r="U109" s="47">
        <f t="shared" si="55"/>
        <v>29255306</v>
      </c>
      <c r="V109" s="47">
        <f t="shared" si="55"/>
        <v>0</v>
      </c>
      <c r="W109" s="14"/>
    </row>
    <row r="110" spans="1:23" x14ac:dyDescent="0.25">
      <c r="A110" s="4" t="s">
        <v>135</v>
      </c>
      <c r="B110" s="36" t="s">
        <v>136</v>
      </c>
      <c r="C110" s="45">
        <v>81920000</v>
      </c>
      <c r="D110" s="45">
        <v>0</v>
      </c>
      <c r="E110" s="45">
        <v>0</v>
      </c>
      <c r="F110" s="45">
        <v>81920000</v>
      </c>
      <c r="G110" s="45">
        <v>0</v>
      </c>
      <c r="H110" s="45">
        <v>81920000</v>
      </c>
      <c r="I110" s="45">
        <v>0</v>
      </c>
      <c r="J110" s="45">
        <v>81920000</v>
      </c>
      <c r="K110" s="45">
        <v>0</v>
      </c>
      <c r="L110" s="45">
        <v>2971560</v>
      </c>
      <c r="M110" s="45">
        <v>21785790</v>
      </c>
      <c r="N110" s="45">
        <v>60134210</v>
      </c>
      <c r="O110" s="46">
        <v>26.594000000000001</v>
      </c>
      <c r="P110" s="45">
        <v>2971560</v>
      </c>
      <c r="Q110" s="45">
        <v>21785790</v>
      </c>
      <c r="R110" s="45">
        <v>0</v>
      </c>
      <c r="S110" s="46">
        <v>26.594000000000001</v>
      </c>
      <c r="T110" s="45">
        <v>2971560</v>
      </c>
      <c r="U110" s="45">
        <v>21785790</v>
      </c>
      <c r="V110" s="45">
        <v>0</v>
      </c>
    </row>
    <row r="111" spans="1:23" x14ac:dyDescent="0.25">
      <c r="A111" s="4" t="s">
        <v>137</v>
      </c>
      <c r="B111" s="36" t="s">
        <v>138</v>
      </c>
      <c r="C111" s="45">
        <v>15360000</v>
      </c>
      <c r="D111" s="45">
        <v>0</v>
      </c>
      <c r="E111" s="45">
        <v>0</v>
      </c>
      <c r="F111" s="45">
        <v>15360000</v>
      </c>
      <c r="G111" s="45">
        <v>0</v>
      </c>
      <c r="H111" s="45">
        <v>15360000</v>
      </c>
      <c r="I111" s="45">
        <v>0</v>
      </c>
      <c r="J111" s="45">
        <v>15360000</v>
      </c>
      <c r="K111" s="45">
        <v>0</v>
      </c>
      <c r="L111" s="45">
        <v>0</v>
      </c>
      <c r="M111" s="45">
        <v>4145786</v>
      </c>
      <c r="N111" s="45">
        <v>11214214</v>
      </c>
      <c r="O111" s="46">
        <v>26.9908</v>
      </c>
      <c r="P111" s="45">
        <v>0</v>
      </c>
      <c r="Q111" s="45">
        <v>4145786</v>
      </c>
      <c r="R111" s="45">
        <v>0</v>
      </c>
      <c r="S111" s="46">
        <v>26.9908</v>
      </c>
      <c r="T111" s="45">
        <v>0</v>
      </c>
      <c r="U111" s="45">
        <v>4145786</v>
      </c>
      <c r="V111" s="45">
        <v>0</v>
      </c>
    </row>
    <row r="112" spans="1:23" x14ac:dyDescent="0.25">
      <c r="A112" s="4" t="s">
        <v>139</v>
      </c>
      <c r="B112" s="36" t="s">
        <v>140</v>
      </c>
      <c r="C112" s="45">
        <v>8192000</v>
      </c>
      <c r="D112" s="45">
        <v>0</v>
      </c>
      <c r="E112" s="45">
        <v>0</v>
      </c>
      <c r="F112" s="45">
        <v>8192000</v>
      </c>
      <c r="G112" s="45">
        <v>0</v>
      </c>
      <c r="H112" s="45">
        <v>8192000</v>
      </c>
      <c r="I112" s="45">
        <v>0</v>
      </c>
      <c r="J112" s="45">
        <v>8192000</v>
      </c>
      <c r="K112" s="45">
        <v>0</v>
      </c>
      <c r="L112" s="45">
        <v>0</v>
      </c>
      <c r="M112" s="45">
        <v>3042050</v>
      </c>
      <c r="N112" s="45">
        <v>5149950</v>
      </c>
      <c r="O112" s="46">
        <v>37.134399999999999</v>
      </c>
      <c r="P112" s="45">
        <v>431970</v>
      </c>
      <c r="Q112" s="45">
        <v>3042050</v>
      </c>
      <c r="R112" s="45">
        <v>0</v>
      </c>
      <c r="S112" s="46">
        <v>37.134399999999999</v>
      </c>
      <c r="T112" s="45">
        <v>431970</v>
      </c>
      <c r="U112" s="45">
        <v>3042050</v>
      </c>
      <c r="V112" s="45">
        <v>0</v>
      </c>
    </row>
    <row r="113" spans="1:23" x14ac:dyDescent="0.25">
      <c r="A113" s="4" t="s">
        <v>141</v>
      </c>
      <c r="B113" s="36" t="s">
        <v>142</v>
      </c>
      <c r="C113" s="45">
        <v>1536000</v>
      </c>
      <c r="D113" s="45">
        <v>0</v>
      </c>
      <c r="E113" s="45">
        <v>0</v>
      </c>
      <c r="F113" s="45">
        <v>1536000</v>
      </c>
      <c r="G113" s="45">
        <v>0</v>
      </c>
      <c r="H113" s="45">
        <v>1536000</v>
      </c>
      <c r="I113" s="45">
        <v>0</v>
      </c>
      <c r="J113" s="45">
        <v>1536000</v>
      </c>
      <c r="K113" s="45">
        <v>0</v>
      </c>
      <c r="L113" s="45">
        <v>47020</v>
      </c>
      <c r="M113" s="45">
        <v>281680</v>
      </c>
      <c r="N113" s="45">
        <v>1254320</v>
      </c>
      <c r="O113" s="46">
        <v>18.3385</v>
      </c>
      <c r="P113" s="45">
        <v>47020</v>
      </c>
      <c r="Q113" s="45">
        <v>281680</v>
      </c>
      <c r="R113" s="45">
        <v>0</v>
      </c>
      <c r="S113" s="46">
        <v>18.3385</v>
      </c>
      <c r="T113" s="45">
        <v>47020</v>
      </c>
      <c r="U113" s="45">
        <v>281680</v>
      </c>
      <c r="V113" s="45">
        <v>0</v>
      </c>
    </row>
    <row r="114" spans="1:23" x14ac:dyDescent="0.25">
      <c r="A114" s="4" t="s">
        <v>143</v>
      </c>
      <c r="B114" s="36" t="s">
        <v>144</v>
      </c>
      <c r="C114" s="45">
        <v>42830000</v>
      </c>
      <c r="D114" s="45">
        <v>0</v>
      </c>
      <c r="E114" s="45">
        <v>-17132000</v>
      </c>
      <c r="F114" s="45">
        <v>25698000</v>
      </c>
      <c r="G114" s="45">
        <v>0</v>
      </c>
      <c r="H114" s="45">
        <v>25698000</v>
      </c>
      <c r="I114" s="45">
        <v>0</v>
      </c>
      <c r="J114" s="45">
        <v>0</v>
      </c>
      <c r="K114" s="45">
        <v>25698000</v>
      </c>
      <c r="L114" s="45">
        <v>0</v>
      </c>
      <c r="M114" s="45">
        <v>0</v>
      </c>
      <c r="N114" s="45">
        <v>0</v>
      </c>
      <c r="O114" s="46">
        <v>0</v>
      </c>
      <c r="P114" s="45">
        <v>0</v>
      </c>
      <c r="Q114" s="45">
        <v>0</v>
      </c>
      <c r="R114" s="45">
        <v>0</v>
      </c>
      <c r="S114" s="46">
        <v>0</v>
      </c>
      <c r="T114" s="45">
        <v>0</v>
      </c>
      <c r="U114" s="45">
        <v>0</v>
      </c>
      <c r="V114" s="45">
        <v>0</v>
      </c>
    </row>
    <row r="115" spans="1:23" x14ac:dyDescent="0.25">
      <c r="A115" s="4" t="s">
        <v>145</v>
      </c>
      <c r="B115" s="36" t="s">
        <v>146</v>
      </c>
      <c r="C115" s="45">
        <v>50000000</v>
      </c>
      <c r="D115" s="45">
        <v>0</v>
      </c>
      <c r="E115" s="45">
        <v>-20000000</v>
      </c>
      <c r="F115" s="45">
        <v>30000000</v>
      </c>
      <c r="G115" s="45">
        <v>0</v>
      </c>
      <c r="H115" s="45">
        <v>30000000</v>
      </c>
      <c r="I115" s="45">
        <v>0</v>
      </c>
      <c r="J115" s="45">
        <v>0</v>
      </c>
      <c r="K115" s="45">
        <v>30000000</v>
      </c>
      <c r="L115" s="45">
        <v>0</v>
      </c>
      <c r="M115" s="45">
        <v>0</v>
      </c>
      <c r="N115" s="45">
        <v>0</v>
      </c>
      <c r="O115" s="46">
        <v>0</v>
      </c>
      <c r="P115" s="45">
        <v>0</v>
      </c>
      <c r="Q115" s="45">
        <v>0</v>
      </c>
      <c r="R115" s="45">
        <v>0</v>
      </c>
      <c r="S115" s="46">
        <v>0</v>
      </c>
      <c r="T115" s="45">
        <v>0</v>
      </c>
      <c r="U115" s="45">
        <v>0</v>
      </c>
      <c r="V115" s="45">
        <v>0</v>
      </c>
    </row>
    <row r="116" spans="1:23" x14ac:dyDescent="0.25">
      <c r="A116" s="4" t="s">
        <v>147</v>
      </c>
      <c r="B116" s="36" t="s">
        <v>148</v>
      </c>
      <c r="C116" s="45">
        <v>74951000</v>
      </c>
      <c r="D116" s="45">
        <v>-5651930</v>
      </c>
      <c r="E116" s="45">
        <v>-27651930</v>
      </c>
      <c r="F116" s="45">
        <v>47299070</v>
      </c>
      <c r="G116" s="45">
        <v>0</v>
      </c>
      <c r="H116" s="45">
        <v>47299070</v>
      </c>
      <c r="I116" s="45">
        <v>0</v>
      </c>
      <c r="J116" s="45">
        <v>0</v>
      </c>
      <c r="K116" s="45">
        <v>47299070</v>
      </c>
      <c r="L116" s="45">
        <v>0</v>
      </c>
      <c r="M116" s="45">
        <v>0</v>
      </c>
      <c r="N116" s="45">
        <v>0</v>
      </c>
      <c r="O116" s="46">
        <v>0</v>
      </c>
      <c r="P116" s="45">
        <v>0</v>
      </c>
      <c r="Q116" s="45">
        <v>0</v>
      </c>
      <c r="R116" s="45">
        <v>0</v>
      </c>
      <c r="S116" s="46">
        <v>0</v>
      </c>
      <c r="T116" s="45">
        <v>0</v>
      </c>
      <c r="U116" s="45">
        <v>0</v>
      </c>
      <c r="V116" s="45">
        <v>0</v>
      </c>
    </row>
    <row r="117" spans="1:23" s="13" customFormat="1" x14ac:dyDescent="0.25">
      <c r="A117" s="18" t="s">
        <v>254</v>
      </c>
      <c r="B117" s="37" t="s">
        <v>255</v>
      </c>
      <c r="C117" s="43">
        <f>+C118</f>
        <v>9640067000</v>
      </c>
      <c r="D117" s="43">
        <f t="shared" ref="D117:V118" si="56">+D118</f>
        <v>0</v>
      </c>
      <c r="E117" s="43">
        <f t="shared" si="56"/>
        <v>0</v>
      </c>
      <c r="F117" s="43">
        <f t="shared" si="56"/>
        <v>9640067000</v>
      </c>
      <c r="G117" s="43">
        <f t="shared" si="56"/>
        <v>0</v>
      </c>
      <c r="H117" s="43">
        <f t="shared" si="56"/>
        <v>9640067000</v>
      </c>
      <c r="I117" s="43">
        <f t="shared" si="56"/>
        <v>239728185</v>
      </c>
      <c r="J117" s="43">
        <f t="shared" si="56"/>
        <v>8391345554</v>
      </c>
      <c r="K117" s="43">
        <f t="shared" si="56"/>
        <v>1248721446</v>
      </c>
      <c r="L117" s="43">
        <f t="shared" si="56"/>
        <v>1618424937</v>
      </c>
      <c r="M117" s="43">
        <f t="shared" si="56"/>
        <v>7510491727</v>
      </c>
      <c r="N117" s="43">
        <f t="shared" si="56"/>
        <v>880853827</v>
      </c>
      <c r="O117" s="44">
        <f t="shared" ref="O117:O123" si="57">M117/H117*100</f>
        <v>77.909123733268657</v>
      </c>
      <c r="P117" s="43">
        <f t="shared" si="56"/>
        <v>785665300</v>
      </c>
      <c r="Q117" s="43">
        <f t="shared" si="56"/>
        <v>2850363235</v>
      </c>
      <c r="R117" s="43">
        <f t="shared" si="56"/>
        <v>4660128492</v>
      </c>
      <c r="S117" s="44">
        <f t="shared" ref="S117:S122" si="58">Q117/H117*100</f>
        <v>29.567877847736952</v>
      </c>
      <c r="T117" s="43">
        <f t="shared" si="56"/>
        <v>779418591</v>
      </c>
      <c r="U117" s="43">
        <f t="shared" si="56"/>
        <v>2841616526</v>
      </c>
      <c r="V117" s="43">
        <f t="shared" si="56"/>
        <v>8746709</v>
      </c>
      <c r="W117" s="12"/>
    </row>
    <row r="118" spans="1:23" s="13" customFormat="1" x14ac:dyDescent="0.25">
      <c r="A118" s="18" t="s">
        <v>256</v>
      </c>
      <c r="B118" s="37" t="s">
        <v>257</v>
      </c>
      <c r="C118" s="43">
        <f>+C119</f>
        <v>9640067000</v>
      </c>
      <c r="D118" s="43">
        <f t="shared" si="56"/>
        <v>0</v>
      </c>
      <c r="E118" s="43">
        <f t="shared" si="56"/>
        <v>0</v>
      </c>
      <c r="F118" s="43">
        <f t="shared" si="56"/>
        <v>9640067000</v>
      </c>
      <c r="G118" s="43">
        <f t="shared" si="56"/>
        <v>0</v>
      </c>
      <c r="H118" s="43">
        <f t="shared" si="56"/>
        <v>9640067000</v>
      </c>
      <c r="I118" s="43">
        <f t="shared" si="56"/>
        <v>239728185</v>
      </c>
      <c r="J118" s="43">
        <f t="shared" si="56"/>
        <v>8391345554</v>
      </c>
      <c r="K118" s="43">
        <f t="shared" si="56"/>
        <v>1248721446</v>
      </c>
      <c r="L118" s="43">
        <f t="shared" si="56"/>
        <v>1618424937</v>
      </c>
      <c r="M118" s="43">
        <f t="shared" si="56"/>
        <v>7510491727</v>
      </c>
      <c r="N118" s="43">
        <f t="shared" si="56"/>
        <v>880853827</v>
      </c>
      <c r="O118" s="44">
        <f t="shared" si="57"/>
        <v>77.909123733268657</v>
      </c>
      <c r="P118" s="43">
        <f t="shared" si="56"/>
        <v>785665300</v>
      </c>
      <c r="Q118" s="43">
        <f t="shared" si="56"/>
        <v>2850363235</v>
      </c>
      <c r="R118" s="43">
        <f t="shared" si="56"/>
        <v>4660128492</v>
      </c>
      <c r="S118" s="44">
        <f t="shared" si="58"/>
        <v>29.567877847736952</v>
      </c>
      <c r="T118" s="43">
        <f t="shared" si="56"/>
        <v>779418591</v>
      </c>
      <c r="U118" s="43">
        <f t="shared" si="56"/>
        <v>2841616526</v>
      </c>
      <c r="V118" s="43">
        <f t="shared" si="56"/>
        <v>8746709</v>
      </c>
      <c r="W118" s="12"/>
    </row>
    <row r="119" spans="1:23" s="15" customFormat="1" ht="24" x14ac:dyDescent="0.25">
      <c r="A119" s="19" t="s">
        <v>258</v>
      </c>
      <c r="B119" s="38" t="s">
        <v>259</v>
      </c>
      <c r="C119" s="47">
        <f t="shared" ref="C119:N119" si="59">+C120+C148+C156</f>
        <v>9640067000</v>
      </c>
      <c r="D119" s="47">
        <f t="shared" si="59"/>
        <v>0</v>
      </c>
      <c r="E119" s="47">
        <f t="shared" si="59"/>
        <v>0</v>
      </c>
      <c r="F119" s="47">
        <f t="shared" si="59"/>
        <v>9640067000</v>
      </c>
      <c r="G119" s="47">
        <f t="shared" si="59"/>
        <v>0</v>
      </c>
      <c r="H119" s="47">
        <f t="shared" si="59"/>
        <v>9640067000</v>
      </c>
      <c r="I119" s="47">
        <f t="shared" si="59"/>
        <v>239728185</v>
      </c>
      <c r="J119" s="47">
        <f t="shared" si="59"/>
        <v>8391345554</v>
      </c>
      <c r="K119" s="47">
        <f t="shared" si="59"/>
        <v>1248721446</v>
      </c>
      <c r="L119" s="47">
        <f t="shared" si="59"/>
        <v>1618424937</v>
      </c>
      <c r="M119" s="47">
        <f t="shared" si="59"/>
        <v>7510491727</v>
      </c>
      <c r="N119" s="47">
        <f t="shared" si="59"/>
        <v>880853827</v>
      </c>
      <c r="O119" s="48">
        <f t="shared" si="57"/>
        <v>77.909123733268657</v>
      </c>
      <c r="P119" s="47">
        <f>+P120+P148+P156</f>
        <v>785665300</v>
      </c>
      <c r="Q119" s="47">
        <f>+Q120+Q148+Q156</f>
        <v>2850363235</v>
      </c>
      <c r="R119" s="47">
        <f>+R120+R148+R156</f>
        <v>4660128492</v>
      </c>
      <c r="S119" s="48">
        <f t="shared" si="58"/>
        <v>29.567877847736952</v>
      </c>
      <c r="T119" s="47">
        <f>+T120+T148+T156</f>
        <v>779418591</v>
      </c>
      <c r="U119" s="47">
        <f>+U120+U148+U156</f>
        <v>2841616526</v>
      </c>
      <c r="V119" s="47">
        <f>+V120+V148+V156</f>
        <v>8746709</v>
      </c>
      <c r="W119" s="14"/>
    </row>
    <row r="120" spans="1:23" s="15" customFormat="1" ht="36" x14ac:dyDescent="0.25">
      <c r="A120" s="19" t="s">
        <v>260</v>
      </c>
      <c r="B120" s="38" t="s">
        <v>261</v>
      </c>
      <c r="C120" s="47">
        <f t="shared" ref="C120:N120" si="60">+C121+C135</f>
        <v>6590067000</v>
      </c>
      <c r="D120" s="47">
        <f t="shared" si="60"/>
        <v>-83351841</v>
      </c>
      <c r="E120" s="47">
        <f t="shared" si="60"/>
        <v>-83351841</v>
      </c>
      <c r="F120" s="47">
        <f t="shared" si="60"/>
        <v>6506715159</v>
      </c>
      <c r="G120" s="47">
        <f t="shared" si="60"/>
        <v>0</v>
      </c>
      <c r="H120" s="47">
        <f t="shared" si="60"/>
        <v>6506715159</v>
      </c>
      <c r="I120" s="47">
        <f t="shared" si="60"/>
        <v>72267280</v>
      </c>
      <c r="J120" s="47">
        <f t="shared" si="60"/>
        <v>5488087891</v>
      </c>
      <c r="K120" s="47">
        <f t="shared" si="60"/>
        <v>1018627268</v>
      </c>
      <c r="L120" s="47">
        <f t="shared" si="60"/>
        <v>977708424</v>
      </c>
      <c r="M120" s="47">
        <f t="shared" si="60"/>
        <v>4696237641</v>
      </c>
      <c r="N120" s="47">
        <f t="shared" si="60"/>
        <v>791850250</v>
      </c>
      <c r="O120" s="48">
        <f t="shared" si="57"/>
        <v>72.175245515461484</v>
      </c>
      <c r="P120" s="47">
        <f>+P121+P135</f>
        <v>552358429</v>
      </c>
      <c r="Q120" s="47">
        <f>+Q121+Q135</f>
        <v>1797730614</v>
      </c>
      <c r="R120" s="47">
        <f>+R121+R135</f>
        <v>2898507027</v>
      </c>
      <c r="S120" s="48">
        <f t="shared" si="58"/>
        <v>27.628850657668693</v>
      </c>
      <c r="T120" s="47">
        <f>+T121+T135</f>
        <v>546111720</v>
      </c>
      <c r="U120" s="47">
        <f>+U121+U135</f>
        <v>1788983905</v>
      </c>
      <c r="V120" s="47">
        <f>+V121+V135</f>
        <v>8746709</v>
      </c>
      <c r="W120" s="14"/>
    </row>
    <row r="121" spans="1:23" s="15" customFormat="1" ht="36" x14ac:dyDescent="0.25">
      <c r="A121" s="19" t="s">
        <v>262</v>
      </c>
      <c r="B121" s="38" t="s">
        <v>263</v>
      </c>
      <c r="C121" s="47">
        <f t="shared" ref="C121:N121" si="61">+C122+C127</f>
        <v>3790067000</v>
      </c>
      <c r="D121" s="47">
        <f t="shared" si="61"/>
        <v>-83351841</v>
      </c>
      <c r="E121" s="47">
        <f t="shared" si="61"/>
        <v>-83351841</v>
      </c>
      <c r="F121" s="47">
        <f t="shared" si="61"/>
        <v>3706715159</v>
      </c>
      <c r="G121" s="47">
        <f t="shared" si="61"/>
        <v>0</v>
      </c>
      <c r="H121" s="47">
        <f t="shared" si="61"/>
        <v>3706715159</v>
      </c>
      <c r="I121" s="47">
        <f t="shared" si="61"/>
        <v>18043685</v>
      </c>
      <c r="J121" s="47">
        <f t="shared" si="61"/>
        <v>2947351224</v>
      </c>
      <c r="K121" s="47">
        <f t="shared" si="61"/>
        <v>759363935</v>
      </c>
      <c r="L121" s="47">
        <f t="shared" si="61"/>
        <v>507128300</v>
      </c>
      <c r="M121" s="47">
        <f t="shared" si="61"/>
        <v>2403277184</v>
      </c>
      <c r="N121" s="47">
        <f t="shared" si="61"/>
        <v>544074040</v>
      </c>
      <c r="O121" s="48">
        <f t="shared" si="57"/>
        <v>64.835766464676439</v>
      </c>
      <c r="P121" s="47">
        <f>+P122+P127</f>
        <v>281301387</v>
      </c>
      <c r="Q121" s="47">
        <f>+Q122+Q127</f>
        <v>1056266804</v>
      </c>
      <c r="R121" s="47">
        <f>+R122+R127</f>
        <v>1347010380</v>
      </c>
      <c r="S121" s="48">
        <f t="shared" si="58"/>
        <v>28.496033784396868</v>
      </c>
      <c r="T121" s="47">
        <f>+T122+T127</f>
        <v>283801387</v>
      </c>
      <c r="U121" s="47">
        <f>+U122+U127</f>
        <v>1056266804</v>
      </c>
      <c r="V121" s="47">
        <f>+V122+V127</f>
        <v>0</v>
      </c>
      <c r="W121" s="14"/>
    </row>
    <row r="122" spans="1:23" s="15" customFormat="1" ht="24" x14ac:dyDescent="0.25">
      <c r="A122" s="19" t="s">
        <v>149</v>
      </c>
      <c r="B122" s="38" t="s">
        <v>150</v>
      </c>
      <c r="C122" s="47">
        <f>+C123</f>
        <v>2522911000</v>
      </c>
      <c r="D122" s="47">
        <f t="shared" ref="D122:V122" si="62">+D123</f>
        <v>0</v>
      </c>
      <c r="E122" s="47">
        <f t="shared" si="62"/>
        <v>0</v>
      </c>
      <c r="F122" s="47">
        <f t="shared" si="62"/>
        <v>2522911000</v>
      </c>
      <c r="G122" s="47">
        <f t="shared" si="62"/>
        <v>0</v>
      </c>
      <c r="H122" s="47">
        <f t="shared" si="62"/>
        <v>2522911000</v>
      </c>
      <c r="I122" s="47">
        <f t="shared" si="62"/>
        <v>19059250</v>
      </c>
      <c r="J122" s="47">
        <f t="shared" si="62"/>
        <v>2411355750</v>
      </c>
      <c r="K122" s="47">
        <f t="shared" si="62"/>
        <v>111555250</v>
      </c>
      <c r="L122" s="47">
        <f t="shared" si="62"/>
        <v>478180500</v>
      </c>
      <c r="M122" s="47">
        <f t="shared" si="62"/>
        <v>1938654550</v>
      </c>
      <c r="N122" s="47">
        <f t="shared" si="62"/>
        <v>472701200</v>
      </c>
      <c r="O122" s="48">
        <f t="shared" si="57"/>
        <v>76.841971436963092</v>
      </c>
      <c r="P122" s="47">
        <f t="shared" si="62"/>
        <v>240872389</v>
      </c>
      <c r="Q122" s="47">
        <f t="shared" si="62"/>
        <v>839392471</v>
      </c>
      <c r="R122" s="47">
        <f t="shared" si="62"/>
        <v>1099262079</v>
      </c>
      <c r="S122" s="48">
        <f t="shared" si="58"/>
        <v>33.270791993851546</v>
      </c>
      <c r="T122" s="47">
        <f t="shared" si="62"/>
        <v>243372389</v>
      </c>
      <c r="U122" s="47">
        <f t="shared" si="62"/>
        <v>839392471</v>
      </c>
      <c r="V122" s="47">
        <f t="shared" si="62"/>
        <v>0</v>
      </c>
      <c r="W122" s="14"/>
    </row>
    <row r="123" spans="1:23" x14ac:dyDescent="0.25">
      <c r="A123" s="54">
        <v>1082001052</v>
      </c>
      <c r="B123" s="36" t="s">
        <v>151</v>
      </c>
      <c r="C123" s="45">
        <f>SUM(C124:C126)</f>
        <v>2522911000</v>
      </c>
      <c r="D123" s="45">
        <f t="shared" ref="D123:V123" si="63">SUM(D124:D126)</f>
        <v>0</v>
      </c>
      <c r="E123" s="45">
        <f t="shared" si="63"/>
        <v>0</v>
      </c>
      <c r="F123" s="45">
        <f t="shared" si="63"/>
        <v>2522911000</v>
      </c>
      <c r="G123" s="45">
        <f t="shared" si="63"/>
        <v>0</v>
      </c>
      <c r="H123" s="45">
        <f t="shared" si="63"/>
        <v>2522911000</v>
      </c>
      <c r="I123" s="45">
        <f t="shared" si="63"/>
        <v>19059250</v>
      </c>
      <c r="J123" s="45">
        <f t="shared" si="63"/>
        <v>2411355750</v>
      </c>
      <c r="K123" s="45">
        <f t="shared" si="63"/>
        <v>111555250</v>
      </c>
      <c r="L123" s="45">
        <f t="shared" si="63"/>
        <v>478180500</v>
      </c>
      <c r="M123" s="45">
        <f t="shared" si="63"/>
        <v>1938654550</v>
      </c>
      <c r="N123" s="45">
        <f t="shared" si="63"/>
        <v>472701200</v>
      </c>
      <c r="O123" s="55">
        <f t="shared" si="57"/>
        <v>76.841971436963092</v>
      </c>
      <c r="P123" s="45">
        <f t="shared" si="63"/>
        <v>240872389</v>
      </c>
      <c r="Q123" s="45">
        <f t="shared" si="63"/>
        <v>839392471</v>
      </c>
      <c r="R123" s="45">
        <f t="shared" si="63"/>
        <v>1099262079</v>
      </c>
      <c r="S123" s="55">
        <f>Q123/H123*100</f>
        <v>33.270791993851546</v>
      </c>
      <c r="T123" s="45">
        <f t="shared" si="63"/>
        <v>243372389</v>
      </c>
      <c r="U123" s="45">
        <f t="shared" si="63"/>
        <v>839392471</v>
      </c>
      <c r="V123" s="45">
        <f t="shared" si="63"/>
        <v>0</v>
      </c>
    </row>
    <row r="124" spans="1:23" x14ac:dyDescent="0.25">
      <c r="A124" s="56" t="s">
        <v>22</v>
      </c>
      <c r="B124" s="36" t="s">
        <v>274</v>
      </c>
      <c r="C124" s="45">
        <v>2388996000</v>
      </c>
      <c r="D124" s="45">
        <v>0</v>
      </c>
      <c r="E124" s="45">
        <v>0</v>
      </c>
      <c r="F124" s="45">
        <v>2388996000</v>
      </c>
      <c r="G124" s="45">
        <v>0</v>
      </c>
      <c r="H124" s="45">
        <v>2388996000</v>
      </c>
      <c r="I124" s="45">
        <v>18559250</v>
      </c>
      <c r="J124" s="45">
        <v>2280440750</v>
      </c>
      <c r="K124" s="45">
        <v>108555250</v>
      </c>
      <c r="L124" s="45">
        <v>347765500</v>
      </c>
      <c r="M124" s="45">
        <v>1808239550</v>
      </c>
      <c r="N124" s="45">
        <v>472201200</v>
      </c>
      <c r="O124" s="46">
        <v>75.690399999999997</v>
      </c>
      <c r="P124" s="45">
        <v>240872389</v>
      </c>
      <c r="Q124" s="45">
        <v>839392471</v>
      </c>
      <c r="R124" s="45">
        <v>968847079</v>
      </c>
      <c r="S124" s="55">
        <v>35.135800000000003</v>
      </c>
      <c r="T124" s="45">
        <v>243372389</v>
      </c>
      <c r="U124" s="45">
        <v>839392471</v>
      </c>
      <c r="V124" s="45">
        <v>0</v>
      </c>
    </row>
    <row r="125" spans="1:23" x14ac:dyDescent="0.25">
      <c r="A125" s="56" t="s">
        <v>275</v>
      </c>
      <c r="B125" s="36" t="s">
        <v>153</v>
      </c>
      <c r="C125" s="45">
        <v>3000000</v>
      </c>
      <c r="D125" s="45">
        <v>0</v>
      </c>
      <c r="E125" s="45">
        <v>0</v>
      </c>
      <c r="F125" s="45">
        <v>3000000</v>
      </c>
      <c r="G125" s="45">
        <v>0</v>
      </c>
      <c r="H125" s="45">
        <v>3000000</v>
      </c>
      <c r="I125" s="45">
        <v>0</v>
      </c>
      <c r="J125" s="45">
        <v>0</v>
      </c>
      <c r="K125" s="45">
        <v>3000000</v>
      </c>
      <c r="L125" s="45">
        <v>0</v>
      </c>
      <c r="M125" s="45">
        <v>0</v>
      </c>
      <c r="N125" s="45">
        <v>0</v>
      </c>
      <c r="O125" s="46">
        <v>0</v>
      </c>
      <c r="P125" s="45">
        <v>0</v>
      </c>
      <c r="Q125" s="45">
        <v>0</v>
      </c>
      <c r="R125" s="45">
        <v>0</v>
      </c>
      <c r="S125" s="46">
        <v>0</v>
      </c>
      <c r="T125" s="45">
        <v>0</v>
      </c>
      <c r="U125" s="45">
        <v>0</v>
      </c>
      <c r="V125" s="45">
        <v>0</v>
      </c>
    </row>
    <row r="126" spans="1:23" x14ac:dyDescent="0.25">
      <c r="A126" s="56" t="s">
        <v>276</v>
      </c>
      <c r="B126" s="36" t="s">
        <v>155</v>
      </c>
      <c r="C126" s="45">
        <v>130915000</v>
      </c>
      <c r="D126" s="45">
        <v>0</v>
      </c>
      <c r="E126" s="45">
        <v>0</v>
      </c>
      <c r="F126" s="45">
        <v>130915000</v>
      </c>
      <c r="G126" s="45">
        <v>0</v>
      </c>
      <c r="H126" s="45">
        <v>130915000</v>
      </c>
      <c r="I126" s="45">
        <v>500000</v>
      </c>
      <c r="J126" s="45">
        <v>130915000</v>
      </c>
      <c r="K126" s="45">
        <v>0</v>
      </c>
      <c r="L126" s="45">
        <v>130415000</v>
      </c>
      <c r="M126" s="45">
        <v>130415000</v>
      </c>
      <c r="N126" s="45">
        <v>500000</v>
      </c>
      <c r="O126" s="46">
        <v>99.618099999999998</v>
      </c>
      <c r="P126" s="45">
        <v>0</v>
      </c>
      <c r="Q126" s="45">
        <v>0</v>
      </c>
      <c r="R126" s="45">
        <v>130415000</v>
      </c>
      <c r="S126" s="46">
        <v>0</v>
      </c>
      <c r="T126" s="45">
        <v>0</v>
      </c>
      <c r="U126" s="45">
        <v>0</v>
      </c>
      <c r="V126" s="45">
        <v>0</v>
      </c>
    </row>
    <row r="127" spans="1:23" s="15" customFormat="1" ht="24" x14ac:dyDescent="0.25">
      <c r="A127" s="19" t="s">
        <v>156</v>
      </c>
      <c r="B127" s="38" t="s">
        <v>157</v>
      </c>
      <c r="C127" s="47">
        <f>+C128+C131+C133</f>
        <v>1267156000</v>
      </c>
      <c r="D127" s="47">
        <f t="shared" ref="D127:V127" si="64">+D128+D131+D133</f>
        <v>-83351841</v>
      </c>
      <c r="E127" s="47">
        <f t="shared" si="64"/>
        <v>-83351841</v>
      </c>
      <c r="F127" s="47">
        <f t="shared" si="64"/>
        <v>1183804159</v>
      </c>
      <c r="G127" s="47">
        <f t="shared" si="64"/>
        <v>0</v>
      </c>
      <c r="H127" s="47">
        <f t="shared" si="64"/>
        <v>1183804159</v>
      </c>
      <c r="I127" s="47">
        <f t="shared" si="64"/>
        <v>-1015565</v>
      </c>
      <c r="J127" s="47">
        <f t="shared" si="64"/>
        <v>535995474</v>
      </c>
      <c r="K127" s="47">
        <f t="shared" si="64"/>
        <v>647808685</v>
      </c>
      <c r="L127" s="47">
        <f t="shared" si="64"/>
        <v>28947800</v>
      </c>
      <c r="M127" s="47">
        <f t="shared" si="64"/>
        <v>464622634</v>
      </c>
      <c r="N127" s="47">
        <f t="shared" si="64"/>
        <v>71372840</v>
      </c>
      <c r="O127" s="48">
        <f t="shared" ref="O127" si="65">M127/H127*100</f>
        <v>39.248268429170132</v>
      </c>
      <c r="P127" s="47">
        <f t="shared" si="64"/>
        <v>40428998</v>
      </c>
      <c r="Q127" s="47">
        <f t="shared" si="64"/>
        <v>216874333</v>
      </c>
      <c r="R127" s="47">
        <f t="shared" si="64"/>
        <v>247748301</v>
      </c>
      <c r="S127" s="48">
        <f t="shared" ref="S127" si="66">Q127/H127*100</f>
        <v>18.320119198026909</v>
      </c>
      <c r="T127" s="47">
        <f t="shared" si="64"/>
        <v>40428998</v>
      </c>
      <c r="U127" s="47">
        <f t="shared" si="64"/>
        <v>216874333</v>
      </c>
      <c r="V127" s="47">
        <f t="shared" si="64"/>
        <v>0</v>
      </c>
      <c r="W127" s="14"/>
    </row>
    <row r="128" spans="1:23" x14ac:dyDescent="0.25">
      <c r="A128" s="5">
        <v>1082001010</v>
      </c>
      <c r="B128" s="11" t="s">
        <v>158</v>
      </c>
      <c r="C128" s="45">
        <v>1004344000</v>
      </c>
      <c r="D128" s="45">
        <v>-83519841</v>
      </c>
      <c r="E128" s="45">
        <v>-83519841</v>
      </c>
      <c r="F128" s="45">
        <v>920824159</v>
      </c>
      <c r="G128" s="45">
        <v>0</v>
      </c>
      <c r="H128" s="45">
        <v>920824159</v>
      </c>
      <c r="I128" s="45">
        <v>0</v>
      </c>
      <c r="J128" s="45">
        <v>274199039</v>
      </c>
      <c r="K128" s="45">
        <v>646625120</v>
      </c>
      <c r="L128" s="45">
        <v>0</v>
      </c>
      <c r="M128" s="45">
        <v>211326199</v>
      </c>
      <c r="N128" s="45">
        <v>62872840</v>
      </c>
      <c r="O128" s="46">
        <v>22.9497</v>
      </c>
      <c r="P128" s="45">
        <v>26413578</v>
      </c>
      <c r="Q128" s="45">
        <v>107837718</v>
      </c>
      <c r="R128" s="45">
        <v>103488481</v>
      </c>
      <c r="S128" s="46">
        <v>11.711</v>
      </c>
      <c r="T128" s="45">
        <v>26413578</v>
      </c>
      <c r="U128" s="45">
        <v>107837718</v>
      </c>
      <c r="V128" s="45">
        <v>0</v>
      </c>
    </row>
    <row r="129" spans="1:23" x14ac:dyDescent="0.25">
      <c r="A129" s="5" t="s">
        <v>22</v>
      </c>
      <c r="B129" s="11" t="s">
        <v>23</v>
      </c>
      <c r="C129" s="45">
        <v>124344000</v>
      </c>
      <c r="D129" s="45">
        <v>-168000</v>
      </c>
      <c r="E129" s="45">
        <v>-168000</v>
      </c>
      <c r="F129" s="45">
        <v>124176000</v>
      </c>
      <c r="G129" s="45">
        <v>0</v>
      </c>
      <c r="H129" s="45">
        <v>124176000</v>
      </c>
      <c r="I129" s="45">
        <v>0</v>
      </c>
      <c r="J129" s="45">
        <v>124176000</v>
      </c>
      <c r="K129" s="45">
        <v>0</v>
      </c>
      <c r="L129" s="45">
        <v>0</v>
      </c>
      <c r="M129" s="45">
        <v>124176000</v>
      </c>
      <c r="N129" s="45">
        <v>0</v>
      </c>
      <c r="O129" s="46">
        <v>100</v>
      </c>
      <c r="P129" s="45">
        <v>12531580</v>
      </c>
      <c r="Q129" s="45">
        <v>20687519</v>
      </c>
      <c r="R129" s="45">
        <v>103488481</v>
      </c>
      <c r="S129" s="46">
        <v>16.659800000000001</v>
      </c>
      <c r="T129" s="45">
        <v>12531580</v>
      </c>
      <c r="U129" s="45">
        <v>20687519</v>
      </c>
      <c r="V129" s="45">
        <v>0</v>
      </c>
    </row>
    <row r="130" spans="1:23" x14ac:dyDescent="0.25">
      <c r="A130" s="5" t="s">
        <v>159</v>
      </c>
      <c r="B130" s="11" t="s">
        <v>160</v>
      </c>
      <c r="C130" s="45">
        <v>880000000</v>
      </c>
      <c r="D130" s="45">
        <v>-83351841</v>
      </c>
      <c r="E130" s="45">
        <v>-83351841</v>
      </c>
      <c r="F130" s="45">
        <v>796648159</v>
      </c>
      <c r="G130" s="45">
        <v>0</v>
      </c>
      <c r="H130" s="45">
        <v>796648159</v>
      </c>
      <c r="I130" s="45">
        <v>0</v>
      </c>
      <c r="J130" s="45">
        <v>150023039</v>
      </c>
      <c r="K130" s="45">
        <v>646625120</v>
      </c>
      <c r="L130" s="45">
        <v>0</v>
      </c>
      <c r="M130" s="45">
        <v>87150199</v>
      </c>
      <c r="N130" s="45">
        <v>62872840</v>
      </c>
      <c r="O130" s="46">
        <v>10.9396</v>
      </c>
      <c r="P130" s="45">
        <v>13881998</v>
      </c>
      <c r="Q130" s="45">
        <v>87150199</v>
      </c>
      <c r="R130" s="45">
        <v>0</v>
      </c>
      <c r="S130" s="46">
        <v>10.9396</v>
      </c>
      <c r="T130" s="45">
        <v>13881998</v>
      </c>
      <c r="U130" s="45">
        <v>87150199</v>
      </c>
      <c r="V130" s="45">
        <v>0</v>
      </c>
    </row>
    <row r="131" spans="1:23" ht="24" x14ac:dyDescent="0.25">
      <c r="A131" s="5">
        <v>1082001042</v>
      </c>
      <c r="B131" s="11" t="s">
        <v>161</v>
      </c>
      <c r="C131" s="45">
        <v>216340000</v>
      </c>
      <c r="D131" s="45">
        <v>-1135367</v>
      </c>
      <c r="E131" s="45">
        <v>-1135367</v>
      </c>
      <c r="F131" s="45">
        <v>215204633</v>
      </c>
      <c r="G131" s="45">
        <v>0</v>
      </c>
      <c r="H131" s="45">
        <v>215204633</v>
      </c>
      <c r="I131" s="45">
        <v>-2318932</v>
      </c>
      <c r="J131" s="45">
        <v>214021068</v>
      </c>
      <c r="K131" s="45">
        <v>1183565</v>
      </c>
      <c r="L131" s="45">
        <v>28947800</v>
      </c>
      <c r="M131" s="45">
        <v>207021068</v>
      </c>
      <c r="N131" s="45">
        <v>7000000</v>
      </c>
      <c r="O131" s="46">
        <v>96.197299999999998</v>
      </c>
      <c r="P131" s="45">
        <v>12807800</v>
      </c>
      <c r="Q131" s="45">
        <v>73863002</v>
      </c>
      <c r="R131" s="45">
        <v>133158066</v>
      </c>
      <c r="S131" s="46">
        <v>34.322200000000002</v>
      </c>
      <c r="T131" s="45">
        <v>12807800</v>
      </c>
      <c r="U131" s="45">
        <v>73863002</v>
      </c>
      <c r="V131" s="45">
        <v>0</v>
      </c>
    </row>
    <row r="132" spans="1:23" x14ac:dyDescent="0.25">
      <c r="A132" s="5" t="s">
        <v>22</v>
      </c>
      <c r="B132" s="11" t="s">
        <v>23</v>
      </c>
      <c r="C132" s="45">
        <v>216340000</v>
      </c>
      <c r="D132" s="45">
        <v>-1135367</v>
      </c>
      <c r="E132" s="45">
        <v>-1135367</v>
      </c>
      <c r="F132" s="45">
        <v>215204633</v>
      </c>
      <c r="G132" s="45">
        <v>0</v>
      </c>
      <c r="H132" s="45">
        <v>215204633</v>
      </c>
      <c r="I132" s="45">
        <v>-2318932</v>
      </c>
      <c r="J132" s="45">
        <v>214021068</v>
      </c>
      <c r="K132" s="45">
        <v>1183565</v>
      </c>
      <c r="L132" s="45">
        <v>28947800</v>
      </c>
      <c r="M132" s="45">
        <v>207021068</v>
      </c>
      <c r="N132" s="45">
        <v>7000000</v>
      </c>
      <c r="O132" s="46">
        <v>96.197299999999998</v>
      </c>
      <c r="P132" s="45">
        <v>12807800</v>
      </c>
      <c r="Q132" s="45">
        <v>73863002</v>
      </c>
      <c r="R132" s="45">
        <v>133158066</v>
      </c>
      <c r="S132" s="46">
        <v>34.322200000000002</v>
      </c>
      <c r="T132" s="45">
        <v>12807800</v>
      </c>
      <c r="U132" s="45">
        <v>73863002</v>
      </c>
      <c r="V132" s="45">
        <v>0</v>
      </c>
    </row>
    <row r="133" spans="1:23" x14ac:dyDescent="0.25">
      <c r="A133" s="5">
        <v>1082001052</v>
      </c>
      <c r="B133" s="11" t="s">
        <v>151</v>
      </c>
      <c r="C133" s="45">
        <v>46472000</v>
      </c>
      <c r="D133" s="45">
        <v>1303367</v>
      </c>
      <c r="E133" s="45">
        <v>1303367</v>
      </c>
      <c r="F133" s="45">
        <v>47775367</v>
      </c>
      <c r="G133" s="45">
        <v>0</v>
      </c>
      <c r="H133" s="45">
        <v>47775367</v>
      </c>
      <c r="I133" s="45">
        <v>1303367</v>
      </c>
      <c r="J133" s="45">
        <v>47775367</v>
      </c>
      <c r="K133" s="45">
        <v>0</v>
      </c>
      <c r="L133" s="45">
        <v>0</v>
      </c>
      <c r="M133" s="45">
        <v>46275367</v>
      </c>
      <c r="N133" s="45">
        <v>1500000</v>
      </c>
      <c r="O133" s="46">
        <v>96.860299999999995</v>
      </c>
      <c r="P133" s="45">
        <v>1207620</v>
      </c>
      <c r="Q133" s="45">
        <v>35173613</v>
      </c>
      <c r="R133" s="45">
        <v>11101754</v>
      </c>
      <c r="S133" s="46">
        <v>73.622900000000001</v>
      </c>
      <c r="T133" s="45">
        <v>1207620</v>
      </c>
      <c r="U133" s="45">
        <v>35173613</v>
      </c>
      <c r="V133" s="45">
        <v>0</v>
      </c>
    </row>
    <row r="134" spans="1:23" x14ac:dyDescent="0.25">
      <c r="A134" s="5" t="s">
        <v>22</v>
      </c>
      <c r="B134" s="11" t="s">
        <v>23</v>
      </c>
      <c r="C134" s="45">
        <v>46472000</v>
      </c>
      <c r="D134" s="45">
        <v>1303367</v>
      </c>
      <c r="E134" s="45">
        <v>1303367</v>
      </c>
      <c r="F134" s="45">
        <v>47775367</v>
      </c>
      <c r="G134" s="45">
        <v>0</v>
      </c>
      <c r="H134" s="45">
        <v>47775367</v>
      </c>
      <c r="I134" s="45">
        <v>1303367</v>
      </c>
      <c r="J134" s="45">
        <v>47775367</v>
      </c>
      <c r="K134" s="45">
        <v>0</v>
      </c>
      <c r="L134" s="45">
        <v>0</v>
      </c>
      <c r="M134" s="45">
        <v>46275367</v>
      </c>
      <c r="N134" s="45">
        <v>1500000</v>
      </c>
      <c r="O134" s="46">
        <v>96.860299999999995</v>
      </c>
      <c r="P134" s="45">
        <v>1207620</v>
      </c>
      <c r="Q134" s="45">
        <v>35173613</v>
      </c>
      <c r="R134" s="45">
        <v>11101754</v>
      </c>
      <c r="S134" s="46">
        <v>73.622900000000001</v>
      </c>
      <c r="T134" s="45">
        <v>1207620</v>
      </c>
      <c r="U134" s="45">
        <v>35173613</v>
      </c>
      <c r="V134" s="45">
        <v>0</v>
      </c>
    </row>
    <row r="135" spans="1:23" s="15" customFormat="1" x14ac:dyDescent="0.25">
      <c r="A135" s="19" t="s">
        <v>264</v>
      </c>
      <c r="B135" s="38" t="s">
        <v>265</v>
      </c>
      <c r="C135" s="47">
        <f>+C136+C143</f>
        <v>2800000000</v>
      </c>
      <c r="D135" s="47">
        <f t="shared" ref="D135:V135" si="67">+D136+D143</f>
        <v>0</v>
      </c>
      <c r="E135" s="47">
        <f t="shared" si="67"/>
        <v>0</v>
      </c>
      <c r="F135" s="47">
        <f t="shared" si="67"/>
        <v>2800000000</v>
      </c>
      <c r="G135" s="47">
        <f t="shared" si="67"/>
        <v>0</v>
      </c>
      <c r="H135" s="47">
        <f t="shared" si="67"/>
        <v>2800000000</v>
      </c>
      <c r="I135" s="47">
        <f t="shared" si="67"/>
        <v>54223595</v>
      </c>
      <c r="J135" s="47">
        <f t="shared" si="67"/>
        <v>2540736667</v>
      </c>
      <c r="K135" s="47">
        <f t="shared" si="67"/>
        <v>259263333</v>
      </c>
      <c r="L135" s="47">
        <f t="shared" si="67"/>
        <v>470580124</v>
      </c>
      <c r="M135" s="47">
        <f t="shared" si="67"/>
        <v>2292960457</v>
      </c>
      <c r="N135" s="47">
        <f t="shared" si="67"/>
        <v>247776210</v>
      </c>
      <c r="O135" s="48">
        <f>M135/H135*100</f>
        <v>81.891444892857152</v>
      </c>
      <c r="P135" s="47">
        <f t="shared" si="67"/>
        <v>271057042</v>
      </c>
      <c r="Q135" s="47">
        <f t="shared" si="67"/>
        <v>741463810</v>
      </c>
      <c r="R135" s="47">
        <f t="shared" si="67"/>
        <v>1551496647</v>
      </c>
      <c r="S135" s="48">
        <f t="shared" ref="S135:S136" si="68">Q135/H135*100</f>
        <v>26.480850357142856</v>
      </c>
      <c r="T135" s="47">
        <f t="shared" si="67"/>
        <v>262310333</v>
      </c>
      <c r="U135" s="47">
        <f t="shared" si="67"/>
        <v>732717101</v>
      </c>
      <c r="V135" s="47">
        <f t="shared" si="67"/>
        <v>8746709</v>
      </c>
      <c r="W135" s="14"/>
    </row>
    <row r="136" spans="1:23" s="15" customFormat="1" x14ac:dyDescent="0.25">
      <c r="A136" s="19" t="s">
        <v>162</v>
      </c>
      <c r="B136" s="38" t="s">
        <v>163</v>
      </c>
      <c r="C136" s="47">
        <f>+C137+C139+C141</f>
        <v>1100000000</v>
      </c>
      <c r="D136" s="47">
        <f t="shared" ref="D136:F136" si="69">+D137+D139+D141</f>
        <v>69000000</v>
      </c>
      <c r="E136" s="47">
        <f t="shared" si="69"/>
        <v>69000000</v>
      </c>
      <c r="F136" s="47">
        <f t="shared" si="69"/>
        <v>1169000000</v>
      </c>
      <c r="G136" s="47">
        <f t="shared" ref="G136" si="70">+G137+G139+G141</f>
        <v>0</v>
      </c>
      <c r="H136" s="47">
        <f t="shared" ref="H136" si="71">+H137+H139+H141</f>
        <v>1169000000</v>
      </c>
      <c r="I136" s="47">
        <f t="shared" ref="I136" si="72">+I137+I139+I141</f>
        <v>3738595</v>
      </c>
      <c r="J136" s="47">
        <f t="shared" ref="J136" si="73">+J137+J139+J141</f>
        <v>1069894001</v>
      </c>
      <c r="K136" s="47">
        <f t="shared" ref="K136" si="74">+K137+K139+K141</f>
        <v>99105999</v>
      </c>
      <c r="L136" s="47">
        <f t="shared" ref="L136" si="75">+L137+L139+L141</f>
        <v>157558306</v>
      </c>
      <c r="M136" s="47">
        <f t="shared" ref="M136" si="76">+M137+M139+M141</f>
        <v>897609306</v>
      </c>
      <c r="N136" s="47">
        <f t="shared" ref="N136" si="77">+N137+N139+N141</f>
        <v>172284695</v>
      </c>
      <c r="O136" s="48">
        <f t="shared" ref="O136" si="78">M136/H136*100</f>
        <v>76.784371770744229</v>
      </c>
      <c r="P136" s="47">
        <f t="shared" ref="P136" si="79">+P137+P139+P141</f>
        <v>70826709</v>
      </c>
      <c r="Q136" s="47">
        <f t="shared" ref="Q136" si="80">+Q137+Q139+Q141</f>
        <v>323599007</v>
      </c>
      <c r="R136" s="47">
        <f t="shared" ref="R136" si="81">+R137+R139+R141</f>
        <v>574010299</v>
      </c>
      <c r="S136" s="48">
        <f t="shared" si="68"/>
        <v>27.681694354148846</v>
      </c>
      <c r="T136" s="47">
        <f t="shared" ref="T136" si="82">+T137+T139+T141</f>
        <v>62080000</v>
      </c>
      <c r="U136" s="47">
        <f t="shared" ref="U136" si="83">+U137+U139+U141</f>
        <v>314852298</v>
      </c>
      <c r="V136" s="47">
        <f t="shared" ref="V136" si="84">+V137+V139+V141</f>
        <v>8746709</v>
      </c>
      <c r="W136" s="14"/>
    </row>
    <row r="137" spans="1:23" x14ac:dyDescent="0.25">
      <c r="A137" s="5">
        <v>1082001010</v>
      </c>
      <c r="B137" s="11" t="s">
        <v>158</v>
      </c>
      <c r="C137" s="45">
        <v>417522000</v>
      </c>
      <c r="D137" s="45">
        <v>0</v>
      </c>
      <c r="E137" s="45">
        <v>417</v>
      </c>
      <c r="F137" s="45">
        <v>417522417</v>
      </c>
      <c r="G137" s="45">
        <v>0</v>
      </c>
      <c r="H137" s="45">
        <v>417522417</v>
      </c>
      <c r="I137" s="45">
        <v>0</v>
      </c>
      <c r="J137" s="45">
        <v>387416418</v>
      </c>
      <c r="K137" s="45">
        <v>30105999</v>
      </c>
      <c r="L137" s="45">
        <v>0</v>
      </c>
      <c r="M137" s="45">
        <v>387416418</v>
      </c>
      <c r="N137" s="45">
        <v>0</v>
      </c>
      <c r="O137" s="46">
        <v>92.789400000000001</v>
      </c>
      <c r="P137" s="45">
        <v>39998709</v>
      </c>
      <c r="Q137" s="45">
        <v>168149711</v>
      </c>
      <c r="R137" s="45">
        <v>219266707</v>
      </c>
      <c r="S137" s="46">
        <v>40.273200000000003</v>
      </c>
      <c r="T137" s="45">
        <v>31252000</v>
      </c>
      <c r="U137" s="45">
        <v>159403002</v>
      </c>
      <c r="V137" s="45">
        <v>8746709</v>
      </c>
    </row>
    <row r="138" spans="1:23" x14ac:dyDescent="0.25">
      <c r="A138" s="5" t="s">
        <v>22</v>
      </c>
      <c r="B138" s="11" t="s">
        <v>23</v>
      </c>
      <c r="C138" s="45">
        <v>417522000</v>
      </c>
      <c r="D138" s="45">
        <v>0</v>
      </c>
      <c r="E138" s="45">
        <v>417</v>
      </c>
      <c r="F138" s="45">
        <v>417522417</v>
      </c>
      <c r="G138" s="45">
        <v>0</v>
      </c>
      <c r="H138" s="45">
        <v>417522417</v>
      </c>
      <c r="I138" s="45">
        <v>0</v>
      </c>
      <c r="J138" s="45">
        <v>387416418</v>
      </c>
      <c r="K138" s="45">
        <v>30105999</v>
      </c>
      <c r="L138" s="45">
        <v>0</v>
      </c>
      <c r="M138" s="45">
        <v>387416418</v>
      </c>
      <c r="N138" s="45">
        <v>0</v>
      </c>
      <c r="O138" s="46">
        <v>92.789400000000001</v>
      </c>
      <c r="P138" s="45">
        <v>39998709</v>
      </c>
      <c r="Q138" s="45">
        <v>168149711</v>
      </c>
      <c r="R138" s="45">
        <v>219266707</v>
      </c>
      <c r="S138" s="46">
        <v>40.273200000000003</v>
      </c>
      <c r="T138" s="45">
        <v>31252000</v>
      </c>
      <c r="U138" s="45">
        <v>159403002</v>
      </c>
      <c r="V138" s="45">
        <v>8746709</v>
      </c>
    </row>
    <row r="139" spans="1:23" ht="24" x14ac:dyDescent="0.25">
      <c r="A139" s="5">
        <v>1082001042</v>
      </c>
      <c r="B139" s="11" t="s">
        <v>161</v>
      </c>
      <c r="C139" s="45">
        <v>100000000</v>
      </c>
      <c r="D139" s="45">
        <v>69000000</v>
      </c>
      <c r="E139" s="45">
        <v>69000000</v>
      </c>
      <c r="F139" s="45">
        <v>169000000</v>
      </c>
      <c r="G139" s="45">
        <v>0</v>
      </c>
      <c r="H139" s="45">
        <v>169000000</v>
      </c>
      <c r="I139" s="45">
        <v>0</v>
      </c>
      <c r="J139" s="45">
        <v>100000000</v>
      </c>
      <c r="K139" s="45">
        <v>69000000</v>
      </c>
      <c r="L139" s="45">
        <v>4715305</v>
      </c>
      <c r="M139" s="45">
        <v>20715305</v>
      </c>
      <c r="N139" s="45">
        <v>79284695</v>
      </c>
      <c r="O139" s="46">
        <v>12.2576</v>
      </c>
      <c r="P139" s="45">
        <v>0</v>
      </c>
      <c r="Q139" s="45">
        <v>0</v>
      </c>
      <c r="R139" s="45">
        <v>20715305</v>
      </c>
      <c r="S139" s="46">
        <v>0</v>
      </c>
      <c r="T139" s="45">
        <v>0</v>
      </c>
      <c r="U139" s="45">
        <v>0</v>
      </c>
      <c r="V139" s="45">
        <v>0</v>
      </c>
    </row>
    <row r="140" spans="1:23" x14ac:dyDescent="0.25">
      <c r="A140" s="5" t="s">
        <v>22</v>
      </c>
      <c r="B140" s="11" t="s">
        <v>23</v>
      </c>
      <c r="C140" s="45">
        <v>100000000</v>
      </c>
      <c r="D140" s="45">
        <v>69000000</v>
      </c>
      <c r="E140" s="45">
        <v>69000000</v>
      </c>
      <c r="F140" s="45">
        <v>169000000</v>
      </c>
      <c r="G140" s="45">
        <v>0</v>
      </c>
      <c r="H140" s="45">
        <v>169000000</v>
      </c>
      <c r="I140" s="45">
        <v>0</v>
      </c>
      <c r="J140" s="45">
        <v>100000000</v>
      </c>
      <c r="K140" s="45">
        <v>69000000</v>
      </c>
      <c r="L140" s="45">
        <v>4715305</v>
      </c>
      <c r="M140" s="45">
        <v>20715305</v>
      </c>
      <c r="N140" s="45">
        <v>79284695</v>
      </c>
      <c r="O140" s="46">
        <v>12.2576</v>
      </c>
      <c r="P140" s="45">
        <v>0</v>
      </c>
      <c r="Q140" s="45">
        <v>0</v>
      </c>
      <c r="R140" s="45">
        <v>20715305</v>
      </c>
      <c r="S140" s="46">
        <v>0</v>
      </c>
      <c r="T140" s="45">
        <v>0</v>
      </c>
      <c r="U140" s="45">
        <v>0</v>
      </c>
      <c r="V140" s="45">
        <v>0</v>
      </c>
    </row>
    <row r="141" spans="1:23" x14ac:dyDescent="0.25">
      <c r="A141" s="5">
        <v>1082001052</v>
      </c>
      <c r="B141" s="11" t="s">
        <v>151</v>
      </c>
      <c r="C141" s="45">
        <v>582478000</v>
      </c>
      <c r="D141" s="45">
        <v>0</v>
      </c>
      <c r="E141" s="45">
        <v>-417</v>
      </c>
      <c r="F141" s="45">
        <v>582477583</v>
      </c>
      <c r="G141" s="45">
        <v>0</v>
      </c>
      <c r="H141" s="45">
        <v>582477583</v>
      </c>
      <c r="I141" s="45">
        <v>3738595</v>
      </c>
      <c r="J141" s="45">
        <v>582477583</v>
      </c>
      <c r="K141" s="45">
        <v>0</v>
      </c>
      <c r="L141" s="45">
        <v>152843001</v>
      </c>
      <c r="M141" s="45">
        <v>489477583</v>
      </c>
      <c r="N141" s="45">
        <v>93000000</v>
      </c>
      <c r="O141" s="46">
        <v>84.033699999999996</v>
      </c>
      <c r="P141" s="45">
        <v>30828000</v>
      </c>
      <c r="Q141" s="45">
        <v>155449296</v>
      </c>
      <c r="R141" s="45">
        <v>334028287</v>
      </c>
      <c r="S141" s="46">
        <v>26.6876</v>
      </c>
      <c r="T141" s="45">
        <v>30828000</v>
      </c>
      <c r="U141" s="45">
        <v>155449296</v>
      </c>
      <c r="V141" s="45">
        <v>0</v>
      </c>
    </row>
    <row r="142" spans="1:23" x14ac:dyDescent="0.25">
      <c r="A142" s="5" t="s">
        <v>22</v>
      </c>
      <c r="B142" s="11" t="s">
        <v>23</v>
      </c>
      <c r="C142" s="45">
        <v>582478000</v>
      </c>
      <c r="D142" s="45">
        <v>0</v>
      </c>
      <c r="E142" s="45">
        <v>-417</v>
      </c>
      <c r="F142" s="45">
        <v>582477583</v>
      </c>
      <c r="G142" s="45">
        <v>0</v>
      </c>
      <c r="H142" s="45">
        <v>582477583</v>
      </c>
      <c r="I142" s="45">
        <v>3738595</v>
      </c>
      <c r="J142" s="45">
        <v>582477583</v>
      </c>
      <c r="K142" s="45">
        <v>0</v>
      </c>
      <c r="L142" s="45">
        <v>152843001</v>
      </c>
      <c r="M142" s="45">
        <v>489477583</v>
      </c>
      <c r="N142" s="45">
        <v>93000000</v>
      </c>
      <c r="O142" s="46">
        <v>84.033699999999996</v>
      </c>
      <c r="P142" s="45">
        <v>30828000</v>
      </c>
      <c r="Q142" s="45">
        <v>155449296</v>
      </c>
      <c r="R142" s="45">
        <v>334028287</v>
      </c>
      <c r="S142" s="46">
        <v>26.6876</v>
      </c>
      <c r="T142" s="45">
        <v>30828000</v>
      </c>
      <c r="U142" s="45">
        <v>155449296</v>
      </c>
      <c r="V142" s="45">
        <v>0</v>
      </c>
    </row>
    <row r="143" spans="1:23" s="15" customFormat="1" ht="24" x14ac:dyDescent="0.25">
      <c r="A143" s="19" t="s">
        <v>164</v>
      </c>
      <c r="B143" s="38" t="s">
        <v>165</v>
      </c>
      <c r="C143" s="47">
        <f>+C144+C146</f>
        <v>1700000000</v>
      </c>
      <c r="D143" s="47">
        <f t="shared" ref="D143:V143" si="85">+D144+D146</f>
        <v>-69000000</v>
      </c>
      <c r="E143" s="47">
        <f t="shared" si="85"/>
        <v>-69000000</v>
      </c>
      <c r="F143" s="47">
        <f t="shared" si="85"/>
        <v>1631000000</v>
      </c>
      <c r="G143" s="47">
        <f t="shared" si="85"/>
        <v>0</v>
      </c>
      <c r="H143" s="47">
        <f t="shared" si="85"/>
        <v>1631000000</v>
      </c>
      <c r="I143" s="47">
        <f t="shared" si="85"/>
        <v>50485000</v>
      </c>
      <c r="J143" s="47">
        <f t="shared" si="85"/>
        <v>1470842666</v>
      </c>
      <c r="K143" s="47">
        <f t="shared" si="85"/>
        <v>160157334</v>
      </c>
      <c r="L143" s="47">
        <f t="shared" si="85"/>
        <v>313021818</v>
      </c>
      <c r="M143" s="47">
        <f t="shared" si="85"/>
        <v>1395351151</v>
      </c>
      <c r="N143" s="47">
        <f t="shared" si="85"/>
        <v>75491515</v>
      </c>
      <c r="O143" s="48">
        <f t="shared" ref="O143" si="86">M143/H143*100</f>
        <v>85.551879276517468</v>
      </c>
      <c r="P143" s="47">
        <f t="shared" si="85"/>
        <v>200230333</v>
      </c>
      <c r="Q143" s="47">
        <f t="shared" si="85"/>
        <v>417864803</v>
      </c>
      <c r="R143" s="47">
        <f t="shared" si="85"/>
        <v>977486348</v>
      </c>
      <c r="S143" s="48">
        <f t="shared" ref="S143" si="87">Q143/H143*100</f>
        <v>25.620159595340279</v>
      </c>
      <c r="T143" s="47">
        <f t="shared" si="85"/>
        <v>200230333</v>
      </c>
      <c r="U143" s="47">
        <f t="shared" si="85"/>
        <v>417864803</v>
      </c>
      <c r="V143" s="47">
        <f t="shared" si="85"/>
        <v>0</v>
      </c>
      <c r="W143" s="14"/>
    </row>
    <row r="144" spans="1:23" ht="24" x14ac:dyDescent="0.25">
      <c r="A144" s="5">
        <v>1082001042</v>
      </c>
      <c r="B144" s="11" t="s">
        <v>161</v>
      </c>
      <c r="C144" s="45">
        <v>440532000</v>
      </c>
      <c r="D144" s="45">
        <v>-69000000</v>
      </c>
      <c r="E144" s="45">
        <v>-69000227</v>
      </c>
      <c r="F144" s="45">
        <v>371531773</v>
      </c>
      <c r="G144" s="45">
        <v>0</v>
      </c>
      <c r="H144" s="45">
        <v>371531773</v>
      </c>
      <c r="I144" s="45">
        <v>67825000</v>
      </c>
      <c r="J144" s="45">
        <v>337973607</v>
      </c>
      <c r="K144" s="45">
        <v>33558166</v>
      </c>
      <c r="L144" s="45">
        <v>138749925</v>
      </c>
      <c r="M144" s="45">
        <v>328413592</v>
      </c>
      <c r="N144" s="45">
        <v>9560015</v>
      </c>
      <c r="O144" s="46">
        <v>88.394499999999994</v>
      </c>
      <c r="P144" s="45">
        <v>21941000</v>
      </c>
      <c r="Q144" s="45">
        <v>79660600</v>
      </c>
      <c r="R144" s="45">
        <v>248752992</v>
      </c>
      <c r="S144" s="46">
        <v>21.441099999999999</v>
      </c>
      <c r="T144" s="45">
        <v>21941000</v>
      </c>
      <c r="U144" s="45">
        <v>79660600</v>
      </c>
      <c r="V144" s="45">
        <v>0</v>
      </c>
    </row>
    <row r="145" spans="1:23" x14ac:dyDescent="0.25">
      <c r="A145" s="5" t="s">
        <v>22</v>
      </c>
      <c r="B145" s="11" t="s">
        <v>23</v>
      </c>
      <c r="C145" s="45">
        <v>440532000</v>
      </c>
      <c r="D145" s="45">
        <v>-69000000</v>
      </c>
      <c r="E145" s="45">
        <v>-69000227</v>
      </c>
      <c r="F145" s="45">
        <v>371531773</v>
      </c>
      <c r="G145" s="45">
        <v>0</v>
      </c>
      <c r="H145" s="45">
        <v>371531773</v>
      </c>
      <c r="I145" s="45">
        <v>67825000</v>
      </c>
      <c r="J145" s="45">
        <v>337973607</v>
      </c>
      <c r="K145" s="45">
        <v>33558166</v>
      </c>
      <c r="L145" s="45">
        <v>138749925</v>
      </c>
      <c r="M145" s="45">
        <v>328413592</v>
      </c>
      <c r="N145" s="45">
        <v>9560015</v>
      </c>
      <c r="O145" s="46">
        <v>88.394499999999994</v>
      </c>
      <c r="P145" s="45">
        <v>21941000</v>
      </c>
      <c r="Q145" s="45">
        <v>79660600</v>
      </c>
      <c r="R145" s="45">
        <v>248752992</v>
      </c>
      <c r="S145" s="46">
        <v>21.441099999999999</v>
      </c>
      <c r="T145" s="45">
        <v>21941000</v>
      </c>
      <c r="U145" s="45">
        <v>79660600</v>
      </c>
      <c r="V145" s="45">
        <v>0</v>
      </c>
    </row>
    <row r="146" spans="1:23" x14ac:dyDescent="0.25">
      <c r="A146" s="5">
        <v>1082001052</v>
      </c>
      <c r="B146" s="11" t="s">
        <v>151</v>
      </c>
      <c r="C146" s="45">
        <v>1259468000</v>
      </c>
      <c r="D146" s="45">
        <v>0</v>
      </c>
      <c r="E146" s="45">
        <v>227</v>
      </c>
      <c r="F146" s="45">
        <v>1259468227</v>
      </c>
      <c r="G146" s="45">
        <v>0</v>
      </c>
      <c r="H146" s="45">
        <v>1259468227</v>
      </c>
      <c r="I146" s="45">
        <v>-17340000</v>
      </c>
      <c r="J146" s="45">
        <v>1132869059</v>
      </c>
      <c r="K146" s="45">
        <v>126599168</v>
      </c>
      <c r="L146" s="45">
        <v>174271893</v>
      </c>
      <c r="M146" s="45">
        <v>1066937559</v>
      </c>
      <c r="N146" s="45">
        <v>65931500</v>
      </c>
      <c r="O146" s="46">
        <v>84.713300000000004</v>
      </c>
      <c r="P146" s="45">
        <v>178289333</v>
      </c>
      <c r="Q146" s="45">
        <v>338204203</v>
      </c>
      <c r="R146" s="45">
        <v>728733356</v>
      </c>
      <c r="S146" s="46">
        <v>26.852900000000002</v>
      </c>
      <c r="T146" s="45">
        <v>178289333</v>
      </c>
      <c r="U146" s="45">
        <v>338204203</v>
      </c>
      <c r="V146" s="45">
        <v>0</v>
      </c>
    </row>
    <row r="147" spans="1:23" x14ac:dyDescent="0.25">
      <c r="A147" s="5" t="s">
        <v>22</v>
      </c>
      <c r="B147" s="11" t="s">
        <v>23</v>
      </c>
      <c r="C147" s="45">
        <v>1259468000</v>
      </c>
      <c r="D147" s="45">
        <v>0</v>
      </c>
      <c r="E147" s="45">
        <v>227</v>
      </c>
      <c r="F147" s="45">
        <v>1259468227</v>
      </c>
      <c r="G147" s="45">
        <v>0</v>
      </c>
      <c r="H147" s="45">
        <v>1259468227</v>
      </c>
      <c r="I147" s="45">
        <v>-17340000</v>
      </c>
      <c r="J147" s="45">
        <v>1132869059</v>
      </c>
      <c r="K147" s="45">
        <v>126599168</v>
      </c>
      <c r="L147" s="45">
        <v>174271893</v>
      </c>
      <c r="M147" s="45">
        <v>1066937559</v>
      </c>
      <c r="N147" s="45">
        <v>65931500</v>
      </c>
      <c r="O147" s="46">
        <v>84.713300000000004</v>
      </c>
      <c r="P147" s="45">
        <v>178289333</v>
      </c>
      <c r="Q147" s="45">
        <v>338204203</v>
      </c>
      <c r="R147" s="45">
        <v>728733356</v>
      </c>
      <c r="S147" s="46">
        <v>26.852900000000002</v>
      </c>
      <c r="T147" s="45">
        <v>178289333</v>
      </c>
      <c r="U147" s="45">
        <v>338204203</v>
      </c>
      <c r="V147" s="45">
        <v>0</v>
      </c>
    </row>
    <row r="148" spans="1:23" s="15" customFormat="1" ht="36" x14ac:dyDescent="0.25">
      <c r="A148" s="19" t="s">
        <v>266</v>
      </c>
      <c r="B148" s="38" t="s">
        <v>267</v>
      </c>
      <c r="C148" s="47">
        <f>+C149</f>
        <v>600000000</v>
      </c>
      <c r="D148" s="47">
        <f t="shared" ref="D148:V148" si="88">+D149</f>
        <v>83351841</v>
      </c>
      <c r="E148" s="47">
        <f t="shared" si="88"/>
        <v>83351841</v>
      </c>
      <c r="F148" s="47">
        <f t="shared" si="88"/>
        <v>683351841</v>
      </c>
      <c r="G148" s="47">
        <f t="shared" si="88"/>
        <v>0</v>
      </c>
      <c r="H148" s="47">
        <f t="shared" si="88"/>
        <v>683351841</v>
      </c>
      <c r="I148" s="47">
        <f t="shared" si="88"/>
        <v>95138372</v>
      </c>
      <c r="J148" s="47">
        <f t="shared" si="88"/>
        <v>583178762</v>
      </c>
      <c r="K148" s="47">
        <f t="shared" si="88"/>
        <v>100173079</v>
      </c>
      <c r="L148" s="47">
        <f t="shared" si="88"/>
        <v>274340223</v>
      </c>
      <c r="M148" s="47">
        <f t="shared" si="88"/>
        <v>534628395</v>
      </c>
      <c r="N148" s="47">
        <f t="shared" si="88"/>
        <v>48550367</v>
      </c>
      <c r="O148" s="48">
        <f t="shared" ref="O148:O150" si="89">M148/H148*100</f>
        <v>78.236182728012864</v>
      </c>
      <c r="P148" s="47">
        <f t="shared" si="88"/>
        <v>44497297</v>
      </c>
      <c r="Q148" s="47">
        <f t="shared" si="88"/>
        <v>158556623</v>
      </c>
      <c r="R148" s="47">
        <f t="shared" si="88"/>
        <v>376071772</v>
      </c>
      <c r="S148" s="48">
        <f t="shared" ref="S148:S150" si="90">Q148/H148*100</f>
        <v>23.202779810759299</v>
      </c>
      <c r="T148" s="47">
        <f t="shared" si="88"/>
        <v>44497297</v>
      </c>
      <c r="U148" s="47">
        <f t="shared" si="88"/>
        <v>158556623</v>
      </c>
      <c r="V148" s="47">
        <f t="shared" si="88"/>
        <v>0</v>
      </c>
      <c r="W148" s="14"/>
    </row>
    <row r="149" spans="1:23" s="15" customFormat="1" ht="24" x14ac:dyDescent="0.25">
      <c r="A149" s="19" t="s">
        <v>268</v>
      </c>
      <c r="B149" s="38" t="s">
        <v>269</v>
      </c>
      <c r="C149" s="47">
        <f>+C150</f>
        <v>600000000</v>
      </c>
      <c r="D149" s="47">
        <f t="shared" ref="D149:V149" si="91">+D150</f>
        <v>83351841</v>
      </c>
      <c r="E149" s="47">
        <f t="shared" si="91"/>
        <v>83351841</v>
      </c>
      <c r="F149" s="47">
        <f t="shared" si="91"/>
        <v>683351841</v>
      </c>
      <c r="G149" s="47">
        <f t="shared" si="91"/>
        <v>0</v>
      </c>
      <c r="H149" s="47">
        <f t="shared" si="91"/>
        <v>683351841</v>
      </c>
      <c r="I149" s="47">
        <f t="shared" si="91"/>
        <v>95138372</v>
      </c>
      <c r="J149" s="47">
        <f t="shared" si="91"/>
        <v>583178762</v>
      </c>
      <c r="K149" s="47">
        <f t="shared" si="91"/>
        <v>100173079</v>
      </c>
      <c r="L149" s="47">
        <f t="shared" si="91"/>
        <v>274340223</v>
      </c>
      <c r="M149" s="47">
        <f t="shared" si="91"/>
        <v>534628395</v>
      </c>
      <c r="N149" s="47">
        <f t="shared" si="91"/>
        <v>48550367</v>
      </c>
      <c r="O149" s="48">
        <f t="shared" si="89"/>
        <v>78.236182728012864</v>
      </c>
      <c r="P149" s="47">
        <f t="shared" si="91"/>
        <v>44497297</v>
      </c>
      <c r="Q149" s="47">
        <f t="shared" si="91"/>
        <v>158556623</v>
      </c>
      <c r="R149" s="47">
        <f t="shared" si="91"/>
        <v>376071772</v>
      </c>
      <c r="S149" s="48">
        <f t="shared" si="90"/>
        <v>23.202779810759299</v>
      </c>
      <c r="T149" s="47">
        <f t="shared" si="91"/>
        <v>44497297</v>
      </c>
      <c r="U149" s="47">
        <f t="shared" si="91"/>
        <v>158556623</v>
      </c>
      <c r="V149" s="47">
        <f t="shared" si="91"/>
        <v>0</v>
      </c>
      <c r="W149" s="14"/>
    </row>
    <row r="150" spans="1:23" s="15" customFormat="1" ht="24" x14ac:dyDescent="0.25">
      <c r="A150" s="19" t="s">
        <v>166</v>
      </c>
      <c r="B150" s="38" t="s">
        <v>167</v>
      </c>
      <c r="C150" s="47">
        <f>C151+C153</f>
        <v>600000000</v>
      </c>
      <c r="D150" s="47">
        <f t="shared" ref="D150:N150" si="92">D151+D153</f>
        <v>83351841</v>
      </c>
      <c r="E150" s="47">
        <f t="shared" si="92"/>
        <v>83351841</v>
      </c>
      <c r="F150" s="47">
        <f t="shared" si="92"/>
        <v>683351841</v>
      </c>
      <c r="G150" s="47">
        <f t="shared" si="92"/>
        <v>0</v>
      </c>
      <c r="H150" s="47">
        <f t="shared" si="92"/>
        <v>683351841</v>
      </c>
      <c r="I150" s="47">
        <f t="shared" si="92"/>
        <v>95138372</v>
      </c>
      <c r="J150" s="47">
        <f t="shared" si="92"/>
        <v>583178762</v>
      </c>
      <c r="K150" s="47">
        <f t="shared" si="92"/>
        <v>100173079</v>
      </c>
      <c r="L150" s="47">
        <f t="shared" si="92"/>
        <v>274340223</v>
      </c>
      <c r="M150" s="47">
        <f t="shared" si="92"/>
        <v>534628395</v>
      </c>
      <c r="N150" s="47">
        <f t="shared" si="92"/>
        <v>48550367</v>
      </c>
      <c r="O150" s="48">
        <f t="shared" si="89"/>
        <v>78.236182728012864</v>
      </c>
      <c r="P150" s="47">
        <f t="shared" ref="P150" si="93">P151+P153</f>
        <v>44497297</v>
      </c>
      <c r="Q150" s="47">
        <f t="shared" ref="Q150" si="94">Q151+Q153</f>
        <v>158556623</v>
      </c>
      <c r="R150" s="47">
        <f t="shared" ref="R150" si="95">R151+R153</f>
        <v>376071772</v>
      </c>
      <c r="S150" s="48">
        <f t="shared" si="90"/>
        <v>23.202779810759299</v>
      </c>
      <c r="T150" s="47">
        <f t="shared" ref="T150" si="96">T151+T153</f>
        <v>44497297</v>
      </c>
      <c r="U150" s="47">
        <f t="shared" ref="U150" si="97">U151+U153</f>
        <v>158556623</v>
      </c>
      <c r="V150" s="47">
        <f t="shared" ref="V150" si="98">V151+V153</f>
        <v>0</v>
      </c>
      <c r="W150" s="14"/>
    </row>
    <row r="151" spans="1:23" s="61" customFormat="1" x14ac:dyDescent="0.25">
      <c r="A151" s="5">
        <v>1082001010</v>
      </c>
      <c r="B151" s="11" t="s">
        <v>158</v>
      </c>
      <c r="C151" s="58">
        <v>0</v>
      </c>
      <c r="D151" s="58">
        <v>83351841</v>
      </c>
      <c r="E151" s="58">
        <v>83351841</v>
      </c>
      <c r="F151" s="58">
        <v>83351841</v>
      </c>
      <c r="G151" s="58">
        <v>0</v>
      </c>
      <c r="H151" s="58">
        <v>83351841</v>
      </c>
      <c r="I151" s="58">
        <v>0</v>
      </c>
      <c r="J151" s="58">
        <v>0</v>
      </c>
      <c r="K151" s="58">
        <v>83351841</v>
      </c>
      <c r="L151" s="58">
        <v>0</v>
      </c>
      <c r="M151" s="58">
        <v>0</v>
      </c>
      <c r="N151" s="58">
        <v>0</v>
      </c>
      <c r="O151" s="59">
        <v>0</v>
      </c>
      <c r="P151" s="58">
        <v>0</v>
      </c>
      <c r="Q151" s="58">
        <v>0</v>
      </c>
      <c r="R151" s="58">
        <v>0</v>
      </c>
      <c r="S151" s="59">
        <v>0</v>
      </c>
      <c r="T151" s="58">
        <v>0</v>
      </c>
      <c r="U151" s="58">
        <v>0</v>
      </c>
      <c r="V151" s="58">
        <v>0</v>
      </c>
      <c r="W151" s="60"/>
    </row>
    <row r="152" spans="1:23" s="61" customFormat="1" x14ac:dyDescent="0.25">
      <c r="A152" s="5" t="s">
        <v>154</v>
      </c>
      <c r="B152" s="11" t="s">
        <v>155</v>
      </c>
      <c r="C152" s="58">
        <v>0</v>
      </c>
      <c r="D152" s="58">
        <v>83351841</v>
      </c>
      <c r="E152" s="58">
        <v>83351841</v>
      </c>
      <c r="F152" s="58">
        <v>83351841</v>
      </c>
      <c r="G152" s="58">
        <v>0</v>
      </c>
      <c r="H152" s="58">
        <v>83351841</v>
      </c>
      <c r="I152" s="58">
        <v>0</v>
      </c>
      <c r="J152" s="58">
        <v>0</v>
      </c>
      <c r="K152" s="58">
        <v>83351841</v>
      </c>
      <c r="L152" s="58">
        <v>0</v>
      </c>
      <c r="M152" s="58">
        <v>0</v>
      </c>
      <c r="N152" s="58">
        <v>0</v>
      </c>
      <c r="O152" s="59">
        <v>0</v>
      </c>
      <c r="P152" s="58">
        <v>0</v>
      </c>
      <c r="Q152" s="58">
        <v>0</v>
      </c>
      <c r="R152" s="58">
        <v>0</v>
      </c>
      <c r="S152" s="59">
        <v>0</v>
      </c>
      <c r="T152" s="58">
        <v>0</v>
      </c>
      <c r="U152" s="58">
        <v>0</v>
      </c>
      <c r="V152" s="58">
        <v>0</v>
      </c>
      <c r="W152" s="60"/>
    </row>
    <row r="153" spans="1:23" x14ac:dyDescent="0.25">
      <c r="A153" s="5">
        <v>1082001052</v>
      </c>
      <c r="B153" s="11" t="s">
        <v>151</v>
      </c>
      <c r="C153" s="45">
        <v>600000000</v>
      </c>
      <c r="D153" s="45">
        <v>0</v>
      </c>
      <c r="E153" s="45">
        <v>0</v>
      </c>
      <c r="F153" s="45">
        <v>600000000</v>
      </c>
      <c r="G153" s="45">
        <v>0</v>
      </c>
      <c r="H153" s="45">
        <v>600000000</v>
      </c>
      <c r="I153" s="45">
        <v>95138372</v>
      </c>
      <c r="J153" s="45">
        <v>583178762</v>
      </c>
      <c r="K153" s="45">
        <v>16821238</v>
      </c>
      <c r="L153" s="45">
        <v>274340223</v>
      </c>
      <c r="M153" s="45">
        <v>534628395</v>
      </c>
      <c r="N153" s="45">
        <v>48550367</v>
      </c>
      <c r="O153" s="46">
        <v>89.104699999999994</v>
      </c>
      <c r="P153" s="45">
        <v>44497297</v>
      </c>
      <c r="Q153" s="45">
        <v>158556623</v>
      </c>
      <c r="R153" s="45">
        <v>376071772</v>
      </c>
      <c r="S153" s="46">
        <v>26.426100000000002</v>
      </c>
      <c r="T153" s="45">
        <v>44497297</v>
      </c>
      <c r="U153" s="45">
        <v>158556623</v>
      </c>
      <c r="V153" s="45">
        <v>0</v>
      </c>
    </row>
    <row r="154" spans="1:23" x14ac:dyDescent="0.25">
      <c r="A154" s="5" t="s">
        <v>22</v>
      </c>
      <c r="B154" s="11" t="s">
        <v>23</v>
      </c>
      <c r="C154" s="45">
        <v>600000000</v>
      </c>
      <c r="D154" s="45">
        <v>0</v>
      </c>
      <c r="E154" s="45">
        <v>0</v>
      </c>
      <c r="F154" s="45">
        <v>600000000</v>
      </c>
      <c r="G154" s="45">
        <v>0</v>
      </c>
      <c r="H154" s="45">
        <v>600000000</v>
      </c>
      <c r="I154" s="45">
        <v>95138372</v>
      </c>
      <c r="J154" s="45">
        <v>583178762</v>
      </c>
      <c r="K154" s="45">
        <v>16821238</v>
      </c>
      <c r="L154" s="45">
        <v>274340223</v>
      </c>
      <c r="M154" s="45">
        <v>534628395</v>
      </c>
      <c r="N154" s="45">
        <v>48550367</v>
      </c>
      <c r="O154" s="46">
        <v>89.104699999999994</v>
      </c>
      <c r="P154" s="45">
        <v>44497297</v>
      </c>
      <c r="Q154" s="45">
        <v>158556623</v>
      </c>
      <c r="R154" s="45">
        <v>376071772</v>
      </c>
      <c r="S154" s="46">
        <v>26.426100000000002</v>
      </c>
      <c r="T154" s="45">
        <v>44497297</v>
      </c>
      <c r="U154" s="45">
        <v>158556623</v>
      </c>
      <c r="V154" s="45">
        <v>0</v>
      </c>
    </row>
    <row r="155" spans="1:23" x14ac:dyDescent="0.25">
      <c r="A155" s="5" t="s">
        <v>154</v>
      </c>
      <c r="B155" s="11" t="s">
        <v>155</v>
      </c>
      <c r="C155" s="45">
        <v>0</v>
      </c>
      <c r="D155" s="45">
        <v>0</v>
      </c>
      <c r="E155" s="45">
        <v>0</v>
      </c>
      <c r="F155" s="45">
        <v>0</v>
      </c>
      <c r="G155" s="45">
        <v>0</v>
      </c>
      <c r="H155" s="45">
        <v>0</v>
      </c>
      <c r="I155" s="45">
        <v>0</v>
      </c>
      <c r="J155" s="45">
        <v>0</v>
      </c>
      <c r="K155" s="45">
        <v>0</v>
      </c>
      <c r="L155" s="45">
        <v>0</v>
      </c>
      <c r="M155" s="45">
        <v>0</v>
      </c>
      <c r="N155" s="45">
        <v>0</v>
      </c>
      <c r="O155" s="46">
        <v>0</v>
      </c>
      <c r="P155" s="45">
        <v>0</v>
      </c>
      <c r="Q155" s="45">
        <v>0</v>
      </c>
      <c r="R155" s="45">
        <v>0</v>
      </c>
      <c r="S155" s="46">
        <v>0</v>
      </c>
      <c r="T155" s="45">
        <v>0</v>
      </c>
      <c r="U155" s="45">
        <v>0</v>
      </c>
      <c r="V155" s="45">
        <v>0</v>
      </c>
    </row>
    <row r="156" spans="1:23" s="15" customFormat="1" ht="24" x14ac:dyDescent="0.25">
      <c r="A156" s="19" t="s">
        <v>270</v>
      </c>
      <c r="B156" s="38" t="s">
        <v>271</v>
      </c>
      <c r="C156" s="47">
        <f>+C157</f>
        <v>2450000000</v>
      </c>
      <c r="D156" s="47">
        <f t="shared" ref="D156:V156" si="99">+D157</f>
        <v>0</v>
      </c>
      <c r="E156" s="47">
        <f t="shared" si="99"/>
        <v>0</v>
      </c>
      <c r="F156" s="47">
        <f t="shared" si="99"/>
        <v>2450000000</v>
      </c>
      <c r="G156" s="47">
        <f t="shared" si="99"/>
        <v>0</v>
      </c>
      <c r="H156" s="47">
        <f t="shared" si="99"/>
        <v>2450000000</v>
      </c>
      <c r="I156" s="47">
        <f t="shared" si="99"/>
        <v>72322533</v>
      </c>
      <c r="J156" s="47">
        <f t="shared" si="99"/>
        <v>2320078901</v>
      </c>
      <c r="K156" s="47">
        <f t="shared" si="99"/>
        <v>129921099</v>
      </c>
      <c r="L156" s="47">
        <f t="shared" si="99"/>
        <v>366376290</v>
      </c>
      <c r="M156" s="47">
        <f t="shared" si="99"/>
        <v>2279625691</v>
      </c>
      <c r="N156" s="47">
        <f t="shared" si="99"/>
        <v>40453210</v>
      </c>
      <c r="O156" s="48">
        <f t="shared" ref="O156:O158" si="100">M156/H156*100</f>
        <v>93.045946571428573</v>
      </c>
      <c r="P156" s="47">
        <f t="shared" si="99"/>
        <v>188809574</v>
      </c>
      <c r="Q156" s="47">
        <f t="shared" si="99"/>
        <v>894075998</v>
      </c>
      <c r="R156" s="47">
        <f t="shared" si="99"/>
        <v>1385549693</v>
      </c>
      <c r="S156" s="48">
        <f t="shared" ref="S156:S158" si="101">Q156/H156*100</f>
        <v>36.492897877551023</v>
      </c>
      <c r="T156" s="47">
        <f t="shared" si="99"/>
        <v>188809574</v>
      </c>
      <c r="U156" s="47">
        <f t="shared" si="99"/>
        <v>894075998</v>
      </c>
      <c r="V156" s="47">
        <f t="shared" si="99"/>
        <v>0</v>
      </c>
      <c r="W156" s="14"/>
    </row>
    <row r="157" spans="1:23" s="15" customFormat="1" x14ac:dyDescent="0.25">
      <c r="A157" s="19" t="s">
        <v>272</v>
      </c>
      <c r="B157" s="38" t="s">
        <v>273</v>
      </c>
      <c r="C157" s="47">
        <f>+C158</f>
        <v>2450000000</v>
      </c>
      <c r="D157" s="47">
        <f t="shared" ref="D157:V157" si="102">+D158</f>
        <v>0</v>
      </c>
      <c r="E157" s="47">
        <f t="shared" si="102"/>
        <v>0</v>
      </c>
      <c r="F157" s="47">
        <f t="shared" si="102"/>
        <v>2450000000</v>
      </c>
      <c r="G157" s="47">
        <f t="shared" si="102"/>
        <v>0</v>
      </c>
      <c r="H157" s="47">
        <f t="shared" si="102"/>
        <v>2450000000</v>
      </c>
      <c r="I157" s="47">
        <f t="shared" si="102"/>
        <v>72322533</v>
      </c>
      <c r="J157" s="47">
        <f t="shared" si="102"/>
        <v>2320078901</v>
      </c>
      <c r="K157" s="47">
        <f t="shared" si="102"/>
        <v>129921099</v>
      </c>
      <c r="L157" s="47">
        <f t="shared" si="102"/>
        <v>366376290</v>
      </c>
      <c r="M157" s="47">
        <f t="shared" si="102"/>
        <v>2279625691</v>
      </c>
      <c r="N157" s="47">
        <f t="shared" si="102"/>
        <v>40453210</v>
      </c>
      <c r="O157" s="48">
        <f t="shared" si="100"/>
        <v>93.045946571428573</v>
      </c>
      <c r="P157" s="47">
        <f t="shared" si="102"/>
        <v>188809574</v>
      </c>
      <c r="Q157" s="47">
        <f t="shared" si="102"/>
        <v>894075998</v>
      </c>
      <c r="R157" s="47">
        <f t="shared" si="102"/>
        <v>1385549693</v>
      </c>
      <c r="S157" s="48">
        <f t="shared" si="101"/>
        <v>36.492897877551023</v>
      </c>
      <c r="T157" s="47">
        <f t="shared" si="102"/>
        <v>188809574</v>
      </c>
      <c r="U157" s="47">
        <f t="shared" si="102"/>
        <v>894075998</v>
      </c>
      <c r="V157" s="47">
        <f t="shared" si="102"/>
        <v>0</v>
      </c>
      <c r="W157" s="14"/>
    </row>
    <row r="158" spans="1:23" s="15" customFormat="1" ht="24" x14ac:dyDescent="0.25">
      <c r="A158" s="19" t="s">
        <v>168</v>
      </c>
      <c r="B158" s="38" t="s">
        <v>169</v>
      </c>
      <c r="C158" s="47">
        <f>+C159+C161+C164</f>
        <v>2450000000</v>
      </c>
      <c r="D158" s="47">
        <f t="shared" ref="D158:F158" si="103">+D159+D161+D164</f>
        <v>0</v>
      </c>
      <c r="E158" s="47">
        <f t="shared" si="103"/>
        <v>0</v>
      </c>
      <c r="F158" s="47">
        <f t="shared" si="103"/>
        <v>2450000000</v>
      </c>
      <c r="G158" s="47">
        <f t="shared" ref="G158" si="104">+G159+G161+G164</f>
        <v>0</v>
      </c>
      <c r="H158" s="47">
        <f t="shared" ref="H158" si="105">+H159+H161+H164</f>
        <v>2450000000</v>
      </c>
      <c r="I158" s="47">
        <f t="shared" ref="I158" si="106">+I159+I161+I164</f>
        <v>72322533</v>
      </c>
      <c r="J158" s="47">
        <f t="shared" ref="J158" si="107">+J159+J161+J164</f>
        <v>2320078901</v>
      </c>
      <c r="K158" s="47">
        <f t="shared" ref="K158" si="108">+K159+K161+K164</f>
        <v>129921099</v>
      </c>
      <c r="L158" s="47">
        <f t="shared" ref="L158" si="109">+L159+L161+L164</f>
        <v>366376290</v>
      </c>
      <c r="M158" s="47">
        <f t="shared" ref="M158" si="110">+M159+M161+M164</f>
        <v>2279625691</v>
      </c>
      <c r="N158" s="47">
        <f t="shared" ref="N158" si="111">+N159+N161+N164</f>
        <v>40453210</v>
      </c>
      <c r="O158" s="48">
        <f t="shared" si="100"/>
        <v>93.045946571428573</v>
      </c>
      <c r="P158" s="47">
        <f t="shared" ref="P158" si="112">+P159+P161+P164</f>
        <v>188809574</v>
      </c>
      <c r="Q158" s="47">
        <f t="shared" ref="Q158" si="113">+Q159+Q161+Q164</f>
        <v>894075998</v>
      </c>
      <c r="R158" s="47">
        <f t="shared" ref="R158" si="114">+R159+R161+R164</f>
        <v>1385549693</v>
      </c>
      <c r="S158" s="48">
        <f t="shared" si="101"/>
        <v>36.492897877551023</v>
      </c>
      <c r="T158" s="47">
        <f t="shared" ref="T158" si="115">+T159+T161+T164</f>
        <v>188809574</v>
      </c>
      <c r="U158" s="47">
        <f t="shared" ref="U158" si="116">+U159+U161+U164</f>
        <v>894075998</v>
      </c>
      <c r="V158" s="47">
        <f t="shared" ref="V158" si="117">+V159+V161+V164</f>
        <v>0</v>
      </c>
      <c r="W158" s="14"/>
    </row>
    <row r="159" spans="1:23" x14ac:dyDescent="0.25">
      <c r="A159" s="5">
        <v>1082001010</v>
      </c>
      <c r="B159" s="11" t="s">
        <v>158</v>
      </c>
      <c r="C159" s="45">
        <v>141000000</v>
      </c>
      <c r="D159" s="45">
        <v>0</v>
      </c>
      <c r="E159" s="45">
        <v>-52506000</v>
      </c>
      <c r="F159" s="45">
        <v>88494000</v>
      </c>
      <c r="G159" s="45">
        <v>0</v>
      </c>
      <c r="H159" s="45">
        <v>88494000</v>
      </c>
      <c r="I159" s="45">
        <v>35000000</v>
      </c>
      <c r="J159" s="45">
        <v>65000000</v>
      </c>
      <c r="K159" s="45">
        <v>23494000</v>
      </c>
      <c r="L159" s="45">
        <v>35000000</v>
      </c>
      <c r="M159" s="45">
        <v>65000000</v>
      </c>
      <c r="N159" s="45">
        <v>0</v>
      </c>
      <c r="O159" s="46">
        <v>73.451300000000003</v>
      </c>
      <c r="P159" s="45">
        <v>0</v>
      </c>
      <c r="Q159" s="45">
        <v>10020620</v>
      </c>
      <c r="R159" s="45">
        <v>54979380</v>
      </c>
      <c r="S159" s="46">
        <v>11.323499999999999</v>
      </c>
      <c r="T159" s="45">
        <v>0</v>
      </c>
      <c r="U159" s="45">
        <v>10020620</v>
      </c>
      <c r="V159" s="45">
        <v>0</v>
      </c>
    </row>
    <row r="160" spans="1:23" x14ac:dyDescent="0.25">
      <c r="A160" s="5" t="s">
        <v>22</v>
      </c>
      <c r="B160" s="11" t="s">
        <v>23</v>
      </c>
      <c r="C160" s="45">
        <v>141000000</v>
      </c>
      <c r="D160" s="45">
        <v>0</v>
      </c>
      <c r="E160" s="45">
        <v>-52506000</v>
      </c>
      <c r="F160" s="45">
        <v>88494000</v>
      </c>
      <c r="G160" s="45">
        <v>0</v>
      </c>
      <c r="H160" s="45">
        <v>88494000</v>
      </c>
      <c r="I160" s="45">
        <v>35000000</v>
      </c>
      <c r="J160" s="45">
        <v>65000000</v>
      </c>
      <c r="K160" s="45">
        <v>23494000</v>
      </c>
      <c r="L160" s="45">
        <v>35000000</v>
      </c>
      <c r="M160" s="45">
        <v>65000000</v>
      </c>
      <c r="N160" s="45">
        <v>0</v>
      </c>
      <c r="O160" s="46">
        <v>73.451300000000003</v>
      </c>
      <c r="P160" s="45">
        <v>0</v>
      </c>
      <c r="Q160" s="45">
        <v>10020620</v>
      </c>
      <c r="R160" s="45">
        <v>54979380</v>
      </c>
      <c r="S160" s="46">
        <v>11.323499999999999</v>
      </c>
      <c r="T160" s="45">
        <v>0</v>
      </c>
      <c r="U160" s="45">
        <v>10020620</v>
      </c>
      <c r="V160" s="45">
        <v>0</v>
      </c>
    </row>
    <row r="161" spans="1:22" ht="24" x14ac:dyDescent="0.25">
      <c r="A161" s="5">
        <v>1082001042</v>
      </c>
      <c r="B161" s="11" t="s">
        <v>161</v>
      </c>
      <c r="C161" s="45">
        <v>311329000</v>
      </c>
      <c r="D161" s="45">
        <v>0</v>
      </c>
      <c r="E161" s="45">
        <v>-80615500</v>
      </c>
      <c r="F161" s="45">
        <v>230713500</v>
      </c>
      <c r="G161" s="45">
        <v>0</v>
      </c>
      <c r="H161" s="45">
        <v>230713500</v>
      </c>
      <c r="I161" s="45">
        <v>0</v>
      </c>
      <c r="J161" s="45">
        <v>182971447</v>
      </c>
      <c r="K161" s="45">
        <v>47742053</v>
      </c>
      <c r="L161" s="45">
        <v>37809000</v>
      </c>
      <c r="M161" s="45">
        <v>182971447</v>
      </c>
      <c r="N161" s="45">
        <v>0</v>
      </c>
      <c r="O161" s="46">
        <v>79.306799999999996</v>
      </c>
      <c r="P161" s="45">
        <v>20910000</v>
      </c>
      <c r="Q161" s="45">
        <v>56664000</v>
      </c>
      <c r="R161" s="45">
        <v>126307447</v>
      </c>
      <c r="S161" s="46">
        <v>24.560300000000002</v>
      </c>
      <c r="T161" s="45">
        <v>20910000</v>
      </c>
      <c r="U161" s="45">
        <v>56664000</v>
      </c>
      <c r="V161" s="45">
        <v>0</v>
      </c>
    </row>
    <row r="162" spans="1:22" x14ac:dyDescent="0.25">
      <c r="A162" s="5" t="s">
        <v>22</v>
      </c>
      <c r="B162" s="11" t="s">
        <v>23</v>
      </c>
      <c r="C162" s="45">
        <v>309329000</v>
      </c>
      <c r="D162" s="45">
        <v>0</v>
      </c>
      <c r="E162" s="45">
        <v>-80615500</v>
      </c>
      <c r="F162" s="45">
        <v>228713500</v>
      </c>
      <c r="G162" s="45">
        <v>0</v>
      </c>
      <c r="H162" s="45">
        <v>228713500</v>
      </c>
      <c r="I162" s="45">
        <v>0</v>
      </c>
      <c r="J162" s="45">
        <v>182971447</v>
      </c>
      <c r="K162" s="45">
        <v>45742053</v>
      </c>
      <c r="L162" s="45">
        <v>37809000</v>
      </c>
      <c r="M162" s="45">
        <v>182971447</v>
      </c>
      <c r="N162" s="45">
        <v>0</v>
      </c>
      <c r="O162" s="46">
        <v>80.000299999999996</v>
      </c>
      <c r="P162" s="45">
        <v>20910000</v>
      </c>
      <c r="Q162" s="45">
        <v>56664000</v>
      </c>
      <c r="R162" s="45">
        <v>126307447</v>
      </c>
      <c r="S162" s="46">
        <v>24.775099999999998</v>
      </c>
      <c r="T162" s="45">
        <v>20910000</v>
      </c>
      <c r="U162" s="45">
        <v>56664000</v>
      </c>
      <c r="V162" s="45">
        <v>0</v>
      </c>
    </row>
    <row r="163" spans="1:22" x14ac:dyDescent="0.25">
      <c r="A163" s="5" t="s">
        <v>170</v>
      </c>
      <c r="B163" s="11" t="s">
        <v>171</v>
      </c>
      <c r="C163" s="45">
        <v>2000000</v>
      </c>
      <c r="D163" s="45">
        <v>0</v>
      </c>
      <c r="E163" s="45">
        <v>0</v>
      </c>
      <c r="F163" s="45">
        <v>2000000</v>
      </c>
      <c r="G163" s="45">
        <v>0</v>
      </c>
      <c r="H163" s="45">
        <v>2000000</v>
      </c>
      <c r="I163" s="45">
        <v>0</v>
      </c>
      <c r="J163" s="45">
        <v>0</v>
      </c>
      <c r="K163" s="45">
        <v>2000000</v>
      </c>
      <c r="L163" s="45">
        <v>0</v>
      </c>
      <c r="M163" s="45">
        <v>0</v>
      </c>
      <c r="N163" s="45">
        <v>0</v>
      </c>
      <c r="O163" s="46">
        <v>0</v>
      </c>
      <c r="P163" s="45">
        <v>0</v>
      </c>
      <c r="Q163" s="45">
        <v>0</v>
      </c>
      <c r="R163" s="45">
        <v>0</v>
      </c>
      <c r="S163" s="46">
        <v>0</v>
      </c>
      <c r="T163" s="45">
        <v>0</v>
      </c>
      <c r="U163" s="45">
        <v>0</v>
      </c>
      <c r="V163" s="45">
        <v>0</v>
      </c>
    </row>
    <row r="164" spans="1:22" x14ac:dyDescent="0.25">
      <c r="A164" s="5">
        <v>1082001052</v>
      </c>
      <c r="B164" s="11" t="s">
        <v>151</v>
      </c>
      <c r="C164" s="45">
        <v>1997671000</v>
      </c>
      <c r="D164" s="45">
        <v>0</v>
      </c>
      <c r="E164" s="45">
        <v>133121500</v>
      </c>
      <c r="F164" s="45">
        <v>2130792500</v>
      </c>
      <c r="G164" s="45">
        <v>0</v>
      </c>
      <c r="H164" s="45">
        <v>2130792500</v>
      </c>
      <c r="I164" s="45">
        <v>37322533</v>
      </c>
      <c r="J164" s="45">
        <v>2072107454</v>
      </c>
      <c r="K164" s="45">
        <v>58685046</v>
      </c>
      <c r="L164" s="45">
        <v>293567290</v>
      </c>
      <c r="M164" s="45">
        <v>2031654244</v>
      </c>
      <c r="N164" s="45">
        <v>40453210</v>
      </c>
      <c r="O164" s="46">
        <v>95.347399999999993</v>
      </c>
      <c r="P164" s="45">
        <v>167899574</v>
      </c>
      <c r="Q164" s="45">
        <v>827391378</v>
      </c>
      <c r="R164" s="45">
        <v>1204262866</v>
      </c>
      <c r="S164" s="46">
        <v>38.830199999999998</v>
      </c>
      <c r="T164" s="45">
        <v>167899574</v>
      </c>
      <c r="U164" s="45">
        <v>827391378</v>
      </c>
      <c r="V164" s="45">
        <v>0</v>
      </c>
    </row>
    <row r="165" spans="1:22" x14ac:dyDescent="0.25">
      <c r="A165" s="5" t="s">
        <v>22</v>
      </c>
      <c r="B165" s="11" t="s">
        <v>23</v>
      </c>
      <c r="C165" s="45">
        <v>1972671000</v>
      </c>
      <c r="D165" s="45">
        <v>0</v>
      </c>
      <c r="E165" s="45">
        <v>133121500</v>
      </c>
      <c r="F165" s="45">
        <v>2105792500</v>
      </c>
      <c r="G165" s="45">
        <v>0</v>
      </c>
      <c r="H165" s="45">
        <v>2105792500</v>
      </c>
      <c r="I165" s="45">
        <v>26192533</v>
      </c>
      <c r="J165" s="45">
        <v>2051107800</v>
      </c>
      <c r="K165" s="45">
        <v>54684700</v>
      </c>
      <c r="L165" s="45">
        <v>282437290</v>
      </c>
      <c r="M165" s="45">
        <v>2010654590</v>
      </c>
      <c r="N165" s="45">
        <v>40453210</v>
      </c>
      <c r="O165" s="46">
        <v>95.482100000000003</v>
      </c>
      <c r="P165" s="45">
        <v>161744400</v>
      </c>
      <c r="Q165" s="45">
        <v>821236204</v>
      </c>
      <c r="R165" s="45">
        <v>1189418386</v>
      </c>
      <c r="S165" s="46">
        <v>38.998899999999999</v>
      </c>
      <c r="T165" s="45">
        <v>161744400</v>
      </c>
      <c r="U165" s="45">
        <v>821236204</v>
      </c>
      <c r="V165" s="45">
        <v>0</v>
      </c>
    </row>
    <row r="166" spans="1:22" x14ac:dyDescent="0.25">
      <c r="A166" s="5" t="s">
        <v>152</v>
      </c>
      <c r="B166" s="11" t="s">
        <v>153</v>
      </c>
      <c r="C166" s="45">
        <v>25000000</v>
      </c>
      <c r="D166" s="45">
        <v>0</v>
      </c>
      <c r="E166" s="45">
        <v>0</v>
      </c>
      <c r="F166" s="45">
        <v>25000000</v>
      </c>
      <c r="G166" s="45">
        <v>0</v>
      </c>
      <c r="H166" s="45">
        <v>25000000</v>
      </c>
      <c r="I166" s="45">
        <v>11130000</v>
      </c>
      <c r="J166" s="45">
        <v>20999654</v>
      </c>
      <c r="K166" s="45">
        <v>4000346</v>
      </c>
      <c r="L166" s="45">
        <v>11130000</v>
      </c>
      <c r="M166" s="45">
        <v>20999654</v>
      </c>
      <c r="N166" s="45">
        <v>0</v>
      </c>
      <c r="O166" s="46">
        <v>83.998599999999996</v>
      </c>
      <c r="P166" s="45">
        <v>6155174</v>
      </c>
      <c r="Q166" s="45">
        <v>6155174</v>
      </c>
      <c r="R166" s="45">
        <v>14844480</v>
      </c>
      <c r="S166" s="46">
        <v>24.620699999999999</v>
      </c>
      <c r="T166" s="45">
        <v>6155174</v>
      </c>
      <c r="U166" s="45">
        <v>6155174</v>
      </c>
      <c r="V166" s="45">
        <v>0</v>
      </c>
    </row>
    <row r="167" spans="1:22" s="29" customFormat="1" x14ac:dyDescent="0.25">
      <c r="A167" s="27"/>
      <c r="B167" s="28"/>
      <c r="C167" s="25"/>
      <c r="D167" s="25"/>
      <c r="E167" s="25"/>
      <c r="F167" s="25"/>
      <c r="G167" s="25"/>
      <c r="H167" s="25"/>
      <c r="I167" s="25"/>
      <c r="J167" s="25"/>
      <c r="K167" s="25"/>
      <c r="L167" s="25"/>
      <c r="M167" s="25"/>
      <c r="N167" s="25"/>
      <c r="O167" s="24"/>
      <c r="P167" s="25"/>
      <c r="Q167" s="25"/>
      <c r="R167" s="25"/>
      <c r="S167" s="24"/>
      <c r="T167" s="25"/>
      <c r="U167" s="25"/>
      <c r="V167" s="25"/>
    </row>
    <row r="168" spans="1:22" s="29" customFormat="1" x14ac:dyDescent="0.25">
      <c r="A168" s="27"/>
      <c r="B168" s="28"/>
      <c r="C168" s="25"/>
      <c r="D168" s="25"/>
      <c r="E168" s="25"/>
      <c r="F168" s="25"/>
      <c r="G168" s="25"/>
      <c r="H168" s="25"/>
      <c r="I168" s="25"/>
      <c r="J168" s="25"/>
      <c r="K168" s="25"/>
      <c r="L168" s="25"/>
      <c r="M168" s="25"/>
      <c r="N168" s="25"/>
      <c r="O168" s="24"/>
      <c r="P168" s="25"/>
      <c r="Q168" s="25"/>
      <c r="R168" s="25"/>
      <c r="S168" s="24"/>
      <c r="T168" s="25"/>
      <c r="U168" s="25"/>
      <c r="V168" s="25"/>
    </row>
    <row r="169" spans="1:22" s="29" customFormat="1" x14ac:dyDescent="0.25">
      <c r="A169" s="27"/>
      <c r="B169" s="28"/>
      <c r="C169" s="25"/>
      <c r="D169" s="25"/>
      <c r="E169" s="25"/>
      <c r="F169" s="25"/>
      <c r="G169" s="25"/>
      <c r="H169" s="25"/>
      <c r="I169" s="25"/>
      <c r="J169" s="25"/>
      <c r="K169" s="25"/>
      <c r="L169" s="25"/>
      <c r="M169" s="25"/>
      <c r="N169" s="25"/>
      <c r="O169" s="24"/>
      <c r="P169" s="25"/>
      <c r="Q169" s="25"/>
      <c r="R169" s="25"/>
      <c r="S169" s="24"/>
      <c r="T169" s="25"/>
      <c r="U169" s="25"/>
      <c r="V169" s="25"/>
    </row>
    <row r="170" spans="1:22" s="29" customFormat="1" x14ac:dyDescent="0.25">
      <c r="A170" s="27"/>
      <c r="B170" s="28"/>
      <c r="C170" s="25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4"/>
      <c r="P170" s="25"/>
      <c r="Q170" s="25"/>
      <c r="R170" s="25"/>
      <c r="S170" s="24"/>
      <c r="T170" s="25"/>
      <c r="U170" s="25"/>
      <c r="V170" s="25"/>
    </row>
    <row r="171" spans="1:22" s="29" customFormat="1" x14ac:dyDescent="0.25">
      <c r="A171" s="27"/>
      <c r="B171" s="28"/>
      <c r="C171" s="25"/>
      <c r="D171" s="25"/>
      <c r="E171" s="25"/>
      <c r="F171" s="25"/>
      <c r="G171" s="25"/>
      <c r="H171" s="25"/>
      <c r="I171" s="25"/>
      <c r="J171" s="25"/>
      <c r="K171" s="25"/>
      <c r="L171" s="25"/>
      <c r="M171" s="25"/>
      <c r="N171" s="25"/>
      <c r="O171" s="24"/>
      <c r="P171" s="25"/>
      <c r="Q171" s="25"/>
      <c r="R171" s="25"/>
      <c r="S171" s="24"/>
      <c r="T171" s="25"/>
      <c r="U171" s="25"/>
      <c r="V171" s="25"/>
    </row>
    <row r="172" spans="1:22" s="29" customFormat="1" x14ac:dyDescent="0.25">
      <c r="A172" s="27"/>
      <c r="B172" s="64" t="s">
        <v>283</v>
      </c>
      <c r="C172" s="64"/>
      <c r="D172" s="64"/>
      <c r="E172" s="25"/>
      <c r="F172" s="25"/>
      <c r="G172" s="25"/>
      <c r="H172" s="25"/>
      <c r="I172" s="25"/>
      <c r="J172" s="25"/>
      <c r="K172" s="30"/>
      <c r="L172" s="64" t="s">
        <v>284</v>
      </c>
      <c r="M172" s="64"/>
      <c r="N172" s="64"/>
      <c r="O172" s="31"/>
      <c r="P172" s="25"/>
      <c r="Q172" s="25"/>
      <c r="R172" s="25"/>
      <c r="S172" s="24"/>
      <c r="T172" s="25"/>
      <c r="U172" s="25"/>
      <c r="V172" s="25"/>
    </row>
    <row r="173" spans="1:22" s="29" customFormat="1" x14ac:dyDescent="0.25">
      <c r="A173" s="27"/>
      <c r="B173" s="62" t="s">
        <v>285</v>
      </c>
      <c r="C173" s="62"/>
      <c r="D173" s="62"/>
      <c r="E173" s="25"/>
      <c r="F173" s="25"/>
      <c r="G173" s="25"/>
      <c r="H173" s="25"/>
      <c r="I173" s="25"/>
      <c r="J173" s="25"/>
      <c r="K173" s="25"/>
      <c r="L173" s="62" t="s">
        <v>291</v>
      </c>
      <c r="M173" s="62"/>
      <c r="N173" s="62"/>
      <c r="O173" s="24"/>
      <c r="P173" s="25"/>
      <c r="Q173" s="25"/>
      <c r="R173" s="25"/>
      <c r="S173" s="24"/>
      <c r="T173" s="25"/>
      <c r="U173" s="25"/>
      <c r="V173" s="25"/>
    </row>
    <row r="174" spans="1:22" s="29" customFormat="1" x14ac:dyDescent="0.25">
      <c r="A174" s="27"/>
      <c r="B174" s="62" t="s">
        <v>286</v>
      </c>
      <c r="C174" s="62"/>
      <c r="D174" s="62"/>
      <c r="E174" s="25"/>
      <c r="F174" s="25"/>
      <c r="G174" s="25"/>
      <c r="H174" s="25"/>
      <c r="I174" s="25"/>
      <c r="J174" s="25"/>
      <c r="K174" s="25"/>
      <c r="L174" s="62" t="s">
        <v>287</v>
      </c>
      <c r="M174" s="62"/>
      <c r="N174" s="62"/>
      <c r="O174" s="24"/>
      <c r="P174" s="25"/>
      <c r="Q174" s="25"/>
      <c r="R174" s="25"/>
      <c r="S174" s="24"/>
      <c r="T174" s="25"/>
      <c r="U174" s="25"/>
      <c r="V174" s="25"/>
    </row>
    <row r="175" spans="1:22" s="29" customFormat="1" x14ac:dyDescent="0.25">
      <c r="A175" s="27"/>
      <c r="B175" s="62" t="s">
        <v>288</v>
      </c>
      <c r="C175" s="62"/>
      <c r="D175" s="62"/>
      <c r="E175" s="25"/>
      <c r="F175" s="25"/>
      <c r="G175" s="25"/>
      <c r="H175" s="25"/>
      <c r="I175" s="25"/>
      <c r="J175" s="25"/>
      <c r="K175" s="25"/>
      <c r="L175" s="62" t="s">
        <v>288</v>
      </c>
      <c r="M175" s="62"/>
      <c r="N175" s="62"/>
      <c r="O175" s="24"/>
      <c r="P175" s="25"/>
      <c r="Q175" s="25"/>
      <c r="R175" s="25"/>
      <c r="S175" s="24"/>
      <c r="T175" s="25"/>
      <c r="U175" s="25"/>
      <c r="V175" s="25"/>
    </row>
    <row r="176" spans="1:22" s="29" customFormat="1" x14ac:dyDescent="0.25">
      <c r="A176" s="27"/>
      <c r="B176" s="28"/>
      <c r="C176" s="25"/>
      <c r="D176" s="25"/>
      <c r="E176" s="25"/>
      <c r="F176" s="25"/>
      <c r="G176" s="25"/>
      <c r="H176" s="25"/>
      <c r="I176" s="25"/>
      <c r="J176" s="25"/>
      <c r="K176" s="25"/>
      <c r="L176" s="25"/>
      <c r="M176" s="25"/>
      <c r="N176" s="25"/>
      <c r="O176" s="24"/>
      <c r="P176" s="25"/>
      <c r="Q176" s="25"/>
      <c r="R176" s="25"/>
      <c r="S176" s="24"/>
      <c r="T176" s="25"/>
      <c r="U176" s="25"/>
      <c r="V176" s="25"/>
    </row>
    <row r="182" spans="15:19" x14ac:dyDescent="0.25">
      <c r="O182" s="39"/>
      <c r="S182" s="39"/>
    </row>
  </sheetData>
  <autoFilter ref="A11:X166" xr:uid="{00000000-0009-0000-0000-000001000000}"/>
  <mergeCells count="16">
    <mergeCell ref="A7:V7"/>
    <mergeCell ref="A1:V1"/>
    <mergeCell ref="A2:V2"/>
    <mergeCell ref="A3:V3"/>
    <mergeCell ref="A5:V5"/>
    <mergeCell ref="A6:V6"/>
    <mergeCell ref="B174:D174"/>
    <mergeCell ref="L174:N174"/>
    <mergeCell ref="B175:D175"/>
    <mergeCell ref="L175:N175"/>
    <mergeCell ref="A8:V8"/>
    <mergeCell ref="A9:V9"/>
    <mergeCell ref="B172:D172"/>
    <mergeCell ref="L172:N172"/>
    <mergeCell ref="B173:D173"/>
    <mergeCell ref="L173:N173"/>
  </mergeCells>
  <printOptions horizontalCentered="1"/>
  <pageMargins left="0.23622047244094491" right="0.23622047244094491" top="0.74803149606299213" bottom="0.74803149606299213" header="0.31496062992125984" footer="0.31496062992125984"/>
  <pageSetup paperSize="3" scale="63" orientation="landscape" r:id="rId1"/>
  <headerFooter>
    <oddFooter>&amp;C&amp;P de &amp;N</oddFooter>
  </headerFooter>
  <customProperties>
    <customPr name="_pios_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ejec 22 abril</vt:lpstr>
      <vt:lpstr>ejec vig</vt:lpstr>
      <vt:lpstr>'ejec vig'!Área_de_impresión</vt:lpstr>
      <vt:lpstr>'ejec vig'!Títulos_a_imprimir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LURREGO</dc:creator>
  <cp:lastModifiedBy>LURREGO</cp:lastModifiedBy>
  <cp:lastPrinted>2021-08-06T13:42:55Z</cp:lastPrinted>
  <dcterms:created xsi:type="dcterms:W3CDTF">2021-04-22T16:36:31Z</dcterms:created>
  <dcterms:modified xsi:type="dcterms:W3CDTF">2021-08-06T13:43:07Z</dcterms:modified>
</cp:coreProperties>
</file>