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
    </mc:Choice>
  </mc:AlternateContent>
  <bookViews>
    <workbookView xWindow="0" yWindow="0" windowWidth="20400" windowHeight="7755"/>
  </bookViews>
  <sheets>
    <sheet name="MAtriz Indicad Med ENE-JUN 2020" sheetId="1" r:id="rId1"/>
  </sheets>
  <externalReferences>
    <externalReference r:id="rId2"/>
  </externalReferences>
  <definedNames>
    <definedName name="_xlnm._FilterDatabase" localSheetId="0" hidden="1">'MAtriz Indicad Med ENE-JUN 2020'!$A$4:$BI$54</definedName>
    <definedName name="_xlnm.Print_Area" localSheetId="0">'MAtriz Indicad Med ENE-JUN 2020'!$A$1:$AF$54</definedName>
    <definedName name="_xlnm.Print_Titles" localSheetId="0">'MAtriz Indicad Med ENE-JUN 2020'!$4:$4</definedName>
  </definedNames>
  <calcPr calcId="152511"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54" i="1" l="1"/>
  <c r="Q53" i="1"/>
  <c r="AC53" i="1" s="1"/>
  <c r="V51" i="1"/>
  <c r="U51" i="1"/>
  <c r="T51" i="1"/>
  <c r="S51" i="1"/>
  <c r="R51" i="1"/>
  <c r="Q51" i="1"/>
  <c r="AC51" i="1" s="1"/>
  <c r="AB50" i="1"/>
  <c r="AB49" i="1"/>
  <c r="AA49" i="1"/>
  <c r="Z49" i="1"/>
  <c r="Y49" i="1"/>
  <c r="X49" i="1"/>
  <c r="W49" i="1"/>
  <c r="V49" i="1"/>
  <c r="U49" i="1"/>
  <c r="T49" i="1"/>
  <c r="S49" i="1"/>
  <c r="R49" i="1"/>
  <c r="Q49" i="1"/>
  <c r="AC49" i="1" s="1"/>
  <c r="AC48" i="1"/>
  <c r="AB48" i="1"/>
  <c r="V48" i="1"/>
  <c r="AB47" i="1"/>
  <c r="AA47" i="1"/>
  <c r="Z47" i="1"/>
  <c r="Y47" i="1"/>
  <c r="X47" i="1"/>
  <c r="W47" i="1"/>
  <c r="V47" i="1"/>
  <c r="U47" i="1"/>
  <c r="T47" i="1"/>
  <c r="S47" i="1"/>
  <c r="R47" i="1"/>
  <c r="Q47" i="1"/>
  <c r="AC47" i="1" s="1"/>
  <c r="Y46" i="1"/>
  <c r="X46" i="1"/>
  <c r="W46" i="1"/>
  <c r="V46" i="1"/>
  <c r="U46" i="1"/>
  <c r="T46" i="1"/>
  <c r="S46" i="1"/>
  <c r="R46" i="1"/>
  <c r="AC46" i="1" s="1"/>
  <c r="Q46" i="1"/>
  <c r="AB45" i="1"/>
  <c r="Y45" i="1"/>
  <c r="X45" i="1"/>
  <c r="W45" i="1"/>
  <c r="V45" i="1"/>
  <c r="U45" i="1"/>
  <c r="T45" i="1"/>
  <c r="S45" i="1"/>
  <c r="R45" i="1"/>
  <c r="Q45" i="1"/>
  <c r="AC45" i="1" s="1"/>
  <c r="AB44" i="1"/>
  <c r="Y43" i="1"/>
  <c r="X43" i="1"/>
  <c r="W43" i="1"/>
  <c r="V43" i="1"/>
  <c r="U43" i="1"/>
  <c r="T43" i="1"/>
  <c r="S43" i="1"/>
  <c r="R43" i="1"/>
  <c r="Q43" i="1"/>
  <c r="AC43" i="1" s="1"/>
  <c r="AB42" i="1"/>
  <c r="AA42" i="1"/>
  <c r="Z42" i="1"/>
  <c r="Y42" i="1"/>
  <c r="X42" i="1"/>
  <c r="W42" i="1"/>
  <c r="V42" i="1"/>
  <c r="U42" i="1"/>
  <c r="T42" i="1"/>
  <c r="S42" i="1"/>
  <c r="R42" i="1"/>
  <c r="Q42" i="1"/>
  <c r="AC42" i="1" s="1"/>
  <c r="AB41" i="1"/>
  <c r="AA41" i="1"/>
  <c r="Z41" i="1"/>
  <c r="Y41" i="1"/>
  <c r="X41" i="1"/>
  <c r="W41" i="1"/>
  <c r="V41" i="1"/>
  <c r="U41" i="1"/>
  <c r="T41" i="1"/>
  <c r="S41" i="1"/>
  <c r="R41" i="1"/>
  <c r="Q41" i="1"/>
  <c r="AC41" i="1" s="1"/>
  <c r="AB40" i="1"/>
  <c r="V40" i="1"/>
  <c r="AC40" i="1" s="1"/>
  <c r="AB39" i="1"/>
  <c r="AA39" i="1"/>
  <c r="Z39" i="1"/>
  <c r="Y39" i="1"/>
  <c r="X39" i="1"/>
  <c r="W39" i="1"/>
  <c r="V39" i="1"/>
  <c r="U39" i="1"/>
  <c r="T39" i="1"/>
  <c r="S39" i="1"/>
  <c r="R39" i="1"/>
  <c r="Q39" i="1"/>
  <c r="AC39" i="1" s="1"/>
  <c r="AB38" i="1"/>
  <c r="AA38" i="1"/>
  <c r="Z38" i="1"/>
  <c r="Y38" i="1"/>
  <c r="X38" i="1"/>
  <c r="W38" i="1"/>
  <c r="V38" i="1"/>
  <c r="U38" i="1"/>
  <c r="T38" i="1"/>
  <c r="S38" i="1"/>
  <c r="R38" i="1"/>
  <c r="Q38" i="1"/>
  <c r="AC38" i="1" s="1"/>
  <c r="AB37" i="1"/>
  <c r="AA37" i="1"/>
  <c r="Z37" i="1"/>
  <c r="Y37" i="1"/>
  <c r="X37" i="1"/>
  <c r="W37" i="1"/>
  <c r="V37" i="1"/>
  <c r="U37" i="1"/>
  <c r="T37" i="1"/>
  <c r="S37" i="1"/>
  <c r="R37" i="1"/>
  <c r="Q37" i="1"/>
  <c r="AC37" i="1" s="1"/>
  <c r="AB36" i="1"/>
  <c r="Y36" i="1"/>
  <c r="V36" i="1"/>
  <c r="S36" i="1"/>
  <c r="AC36" i="1" s="1"/>
  <c r="AB35" i="1"/>
  <c r="AA35" i="1"/>
  <c r="Z35" i="1"/>
  <c r="Y35" i="1"/>
  <c r="X35" i="1"/>
  <c r="W35" i="1"/>
  <c r="V35" i="1"/>
  <c r="U35" i="1"/>
  <c r="T35" i="1"/>
  <c r="S35" i="1"/>
  <c r="R35" i="1"/>
  <c r="Q35" i="1"/>
  <c r="AC35" i="1" s="1"/>
  <c r="AB34" i="1"/>
  <c r="AA34" i="1"/>
  <c r="Z34" i="1"/>
  <c r="Y34" i="1"/>
  <c r="X34" i="1"/>
  <c r="W34" i="1"/>
  <c r="V34" i="1"/>
  <c r="U34" i="1"/>
  <c r="T34" i="1"/>
  <c r="S34" i="1"/>
  <c r="R34" i="1"/>
  <c r="Q34" i="1"/>
  <c r="AC34" i="1" s="1"/>
  <c r="AB33" i="1"/>
  <c r="AA33" i="1"/>
  <c r="Z33" i="1"/>
  <c r="Y33" i="1"/>
  <c r="X33" i="1"/>
  <c r="W33" i="1"/>
  <c r="V33" i="1"/>
  <c r="U33" i="1"/>
  <c r="T33" i="1"/>
  <c r="S33" i="1"/>
  <c r="R33" i="1"/>
  <c r="Q33" i="1"/>
  <c r="AC33" i="1" s="1"/>
  <c r="AB32" i="1"/>
  <c r="AA32" i="1"/>
  <c r="Z32" i="1"/>
  <c r="Y32" i="1"/>
  <c r="X32" i="1"/>
  <c r="W32" i="1"/>
  <c r="V32" i="1"/>
  <c r="U32" i="1"/>
  <c r="T32" i="1"/>
  <c r="S32" i="1"/>
  <c r="R32" i="1"/>
  <c r="Q32" i="1"/>
  <c r="AC32" i="1" s="1"/>
  <c r="AB31" i="1"/>
  <c r="AA31" i="1"/>
  <c r="Z31" i="1"/>
  <c r="Y31" i="1"/>
  <c r="X31" i="1"/>
  <c r="W31" i="1"/>
  <c r="V31" i="1"/>
  <c r="U31" i="1"/>
  <c r="T31" i="1"/>
  <c r="S31" i="1"/>
  <c r="R31" i="1"/>
  <c r="Q31" i="1"/>
  <c r="AC31" i="1" s="1"/>
  <c r="AB30" i="1"/>
  <c r="AA30" i="1"/>
  <c r="Z30" i="1"/>
  <c r="Y30" i="1"/>
  <c r="X30" i="1"/>
  <c r="W30" i="1"/>
  <c r="V30" i="1"/>
  <c r="U30" i="1"/>
  <c r="T30" i="1"/>
  <c r="S30" i="1"/>
  <c r="R30" i="1"/>
  <c r="Q30" i="1"/>
  <c r="AC30" i="1" s="1"/>
  <c r="AB29" i="1"/>
  <c r="AA29" i="1"/>
  <c r="Z29" i="1"/>
  <c r="Y29" i="1"/>
  <c r="X29" i="1"/>
  <c r="W29" i="1"/>
  <c r="V29" i="1"/>
  <c r="U29" i="1"/>
  <c r="T29" i="1"/>
  <c r="S29" i="1"/>
  <c r="R29" i="1"/>
  <c r="Q29" i="1"/>
  <c r="AC29" i="1" s="1"/>
  <c r="AC28" i="1"/>
  <c r="AB28" i="1"/>
  <c r="V28" i="1"/>
  <c r="AB27" i="1"/>
  <c r="AA27" i="1"/>
  <c r="Z27" i="1"/>
  <c r="Y27" i="1"/>
  <c r="X27" i="1"/>
  <c r="W27" i="1"/>
  <c r="V27" i="1"/>
  <c r="U27" i="1"/>
  <c r="T27" i="1"/>
  <c r="S27" i="1"/>
  <c r="R27" i="1"/>
  <c r="Q27" i="1"/>
  <c r="AC27" i="1" s="1"/>
  <c r="Y26" i="1"/>
  <c r="X26" i="1"/>
  <c r="W26" i="1"/>
  <c r="V26" i="1"/>
  <c r="U26" i="1"/>
  <c r="T26" i="1"/>
  <c r="S26" i="1"/>
  <c r="R26" i="1"/>
  <c r="Q26" i="1"/>
  <c r="AC26" i="1" s="1"/>
  <c r="V25" i="1"/>
  <c r="AC25" i="1" s="1"/>
  <c r="V24" i="1"/>
  <c r="AC24" i="1" s="1"/>
  <c r="V23" i="1"/>
  <c r="U23" i="1"/>
  <c r="T23" i="1"/>
  <c r="S23" i="1"/>
  <c r="R23" i="1"/>
  <c r="Q23" i="1"/>
  <c r="AC23" i="1" s="1"/>
  <c r="AC22" i="1"/>
  <c r="V22" i="1"/>
  <c r="S22" i="1"/>
  <c r="AB21" i="1"/>
  <c r="Y21" i="1"/>
  <c r="V21" i="1"/>
  <c r="S21" i="1"/>
  <c r="AC21" i="1" s="1"/>
  <c r="AC20" i="1"/>
  <c r="AB20" i="1"/>
  <c r="AB19" i="1"/>
  <c r="Y19" i="1"/>
  <c r="V19" i="1"/>
  <c r="S19" i="1"/>
  <c r="AC19" i="1" s="1"/>
  <c r="AB18" i="1"/>
  <c r="AA18" i="1"/>
  <c r="Z18" i="1"/>
  <c r="Y18" i="1"/>
  <c r="X18" i="1"/>
  <c r="W18" i="1"/>
  <c r="V18" i="1"/>
  <c r="U18" i="1"/>
  <c r="T18" i="1"/>
  <c r="S18" i="1"/>
  <c r="R18" i="1"/>
  <c r="Q18" i="1"/>
  <c r="AC18" i="1" s="1"/>
  <c r="AC17" i="1"/>
  <c r="AB17" i="1"/>
  <c r="Y17" i="1"/>
  <c r="V17" i="1"/>
  <c r="AC16" i="1"/>
  <c r="AB16" i="1"/>
  <c r="Y16" i="1"/>
  <c r="V16" i="1"/>
  <c r="AC15" i="1"/>
  <c r="AB15" i="1"/>
  <c r="V15" i="1"/>
  <c r="AC14" i="1"/>
  <c r="AB14" i="1"/>
  <c r="V14" i="1"/>
  <c r="AC13" i="1"/>
  <c r="AB13" i="1"/>
  <c r="Y13" i="1"/>
  <c r="V13" i="1"/>
  <c r="AC12" i="1"/>
  <c r="AB12" i="1"/>
  <c r="Y12" i="1"/>
  <c r="V12" i="1"/>
  <c r="AB11" i="1"/>
  <c r="V11" i="1"/>
  <c r="AC11" i="1" s="1"/>
  <c r="AB10" i="1"/>
  <c r="X10" i="1"/>
  <c r="T10" i="1"/>
  <c r="AC10" i="1" s="1"/>
  <c r="AB9" i="1"/>
  <c r="V9" i="1"/>
  <c r="AC9" i="1" s="1"/>
  <c r="AB8" i="1"/>
  <c r="Y8" i="1"/>
  <c r="V8" i="1"/>
  <c r="S8" i="1"/>
  <c r="AC8" i="1" s="1"/>
  <c r="AB7" i="1"/>
  <c r="AA7" i="1"/>
  <c r="Z7" i="1"/>
  <c r="Y7" i="1"/>
  <c r="X7" i="1"/>
  <c r="W7" i="1"/>
  <c r="V7" i="1"/>
  <c r="U7" i="1"/>
  <c r="T7" i="1"/>
  <c r="S7" i="1"/>
  <c r="R7" i="1"/>
  <c r="Q7" i="1"/>
  <c r="AC7" i="1" s="1"/>
  <c r="AB6" i="1"/>
  <c r="V6" i="1"/>
  <c r="AC6" i="1" s="1"/>
  <c r="AB5" i="1"/>
  <c r="Y5" i="1"/>
  <c r="V5" i="1"/>
  <c r="S5" i="1"/>
  <c r="AC5" i="1" s="1"/>
</calcChain>
</file>

<file path=xl/comments1.xml><?xml version="1.0" encoding="utf-8"?>
<comments xmlns="http://schemas.openxmlformats.org/spreadsheetml/2006/main">
  <authors>
    <author>Alba Cristina Rojas</author>
  </authors>
  <commentList>
    <comment ref="E4" authorId="0" shapeId="0">
      <text>
        <r>
          <rPr>
            <b/>
            <sz val="9"/>
            <color indexed="81"/>
            <rFont val="Tahoma"/>
            <family val="2"/>
          </rPr>
          <t>Alba Cristina Rojas:</t>
        </r>
        <r>
          <rPr>
            <sz val="9"/>
            <color indexed="81"/>
            <rFont val="Tahoma"/>
            <family val="2"/>
          </rPr>
          <t xml:space="preserve">
Revisar la tipología de las fichas de los indicadores, no son coherentes con la formulación ni el objeto del indicador</t>
        </r>
      </text>
    </comment>
  </commentList>
</comments>
</file>

<file path=xl/sharedStrings.xml><?xml version="1.0" encoding="utf-8"?>
<sst xmlns="http://schemas.openxmlformats.org/spreadsheetml/2006/main" count="683" uniqueCount="347">
  <si>
    <t>Proceso</t>
  </si>
  <si>
    <t>Control, evaluación y mejora</t>
  </si>
  <si>
    <t xml:space="preserve">Código </t>
  </si>
  <si>
    <t>CEM-FT-14</t>
  </si>
  <si>
    <t>COMENTARIOS 2 LINEA
Monitoreo a Jun2020
15jul2020</t>
  </si>
  <si>
    <t>Documento</t>
  </si>
  <si>
    <t>Matriz Indicadores por proceso</t>
  </si>
  <si>
    <t>Versión:</t>
  </si>
  <si>
    <t xml:space="preserve">Elaborado por: </t>
  </si>
  <si>
    <t xml:space="preserve">Oficina Asesora de Planeación </t>
  </si>
  <si>
    <t>Fecha de elaboración:
Fecha Medición:</t>
  </si>
  <si>
    <t>No.</t>
  </si>
  <si>
    <t>Nombre del Indicador</t>
  </si>
  <si>
    <t>Objetivo del Indicador</t>
  </si>
  <si>
    <t>Tipo de Indicador</t>
  </si>
  <si>
    <t>Fuente de Datos</t>
  </si>
  <si>
    <t xml:space="preserve">Responsable de la Medición y Análisis </t>
  </si>
  <si>
    <t>Meta</t>
  </si>
  <si>
    <t>Forma de Presentación</t>
  </si>
  <si>
    <t>Fórmula</t>
  </si>
  <si>
    <t>Condición Satisfactoria</t>
  </si>
  <si>
    <t>Condición Normal</t>
  </si>
  <si>
    <t>Condición Critica</t>
  </si>
  <si>
    <t>Descripción de las variables</t>
  </si>
  <si>
    <t xml:space="preserve">Frecuencia de Medición </t>
  </si>
  <si>
    <t xml:space="preserve">Frecuencia de Análisis </t>
  </si>
  <si>
    <t>Ene</t>
  </si>
  <si>
    <t>Feb</t>
  </si>
  <si>
    <t>Mar</t>
  </si>
  <si>
    <t>Abr</t>
  </si>
  <si>
    <t>May</t>
  </si>
  <si>
    <t>Jun</t>
  </si>
  <si>
    <t>Jul</t>
  </si>
  <si>
    <t>Ago.</t>
  </si>
  <si>
    <t>Sep.</t>
  </si>
  <si>
    <t>Oct</t>
  </si>
  <si>
    <t>Nov</t>
  </si>
  <si>
    <t>Dic</t>
  </si>
  <si>
    <t>Resultado</t>
  </si>
  <si>
    <t xml:space="preserve">Condición </t>
  </si>
  <si>
    <t>Observaciones por indicador</t>
  </si>
  <si>
    <t xml:space="preserve">Observaciones Generales </t>
  </si>
  <si>
    <t>Planeación Estratégica</t>
  </si>
  <si>
    <t>Cumplimiento de los objetivos estratégicos</t>
  </si>
  <si>
    <t>Medir la eficacia en el cumplimiento de los objetivos estratégicos</t>
  </si>
  <si>
    <t>Eficacia</t>
  </si>
  <si>
    <t>Planeación</t>
  </si>
  <si>
    <t xml:space="preserve">Porcentaje </t>
  </si>
  <si>
    <t>Promedio de porcentajes de cumplimiento de metas asociadas a los objetivos estratégicos</t>
  </si>
  <si>
    <t>El cumplimiento de cada meta se refiere al porcentaje de ejecución en el periodo acumulado a evaluar</t>
  </si>
  <si>
    <t>Trimestral</t>
  </si>
  <si>
    <t>Normal</t>
  </si>
  <si>
    <t>Si bien se define una medición trimestral, en el indicador se ve que el PAC se monitorea de forma cuatrimestral y por ende los valores son del periodo de 4 meses. Se recomienda que se actualice la periodicidad de la medición en la ficha del indicador. La herramienta (ficha del indicador)  refiere debilidades para definir e interpretar los  rangos de aceptación</t>
  </si>
  <si>
    <r>
      <rPr>
        <b/>
        <sz val="11"/>
        <color indexed="17"/>
        <rFont val="Calibri"/>
        <family val="2"/>
      </rPr>
      <t>Reporte por Proceso</t>
    </r>
    <r>
      <rPr>
        <sz val="11"/>
        <rFont val="Calibri"/>
        <family val="2"/>
      </rPr>
      <t xml:space="preserve">
El 100% de los procesos presentó el  monitoreo de indicadores a  la segunda línea de defensa 
</t>
    </r>
    <r>
      <rPr>
        <b/>
        <sz val="11"/>
        <color indexed="17"/>
        <rFont val="Calibri"/>
        <family val="2"/>
      </rPr>
      <t>Reporte por Indicador</t>
    </r>
    <r>
      <rPr>
        <sz val="11"/>
        <rFont val="Calibri"/>
        <family val="2"/>
      </rPr>
      <t xml:space="preserve">
El 55%  = (27/49) de los Indicadores presentan un reporte adecuado, no obstante el 45% restante (22/49) relacionado con  Procesos de Arte y Cultura, Gestión Jurídica,  Recursos Físicos, Gestión Financiera, Gestión Documental, Gestión Humana,   presentan las siguientes características: 
-Es débil  la  medición y el reporte  presentado de algunos indicadores; si bien,  se refiere una gestión  cuantitativa, no se aplica  de acuerdo con  la formulación, la programación y la periodicidad definida.
- El análisis cualitativo presentado,  no se aborda frente a los resultados de la medición del indicador, de tal forma que aclare el porqué de los resultados,  frente  a la meta y rangos  establecidos,  la  alta o baja ejecución, las correcciones o acciones correctivas aplicadas, conforme al ejemplo facilitado por la OAP, y  divulgado a los  gestores SIG  de procesos, para realizar y reportar un análisis  adecuado 
</t>
    </r>
    <r>
      <rPr>
        <b/>
        <sz val="11"/>
        <color indexed="17"/>
        <rFont val="Calibri"/>
        <family val="2"/>
      </rPr>
      <t>CONCLUSIONES GENERALES  Y OPORTUNIDADES DE MEJORA</t>
    </r>
    <r>
      <rPr>
        <sz val="11"/>
        <rFont val="Calibri"/>
        <family val="2"/>
      </rPr>
      <t xml:space="preserve">
- Existen dificultades para definir los  nivel de cumplimiento frente a rangos y metas. 
- En algunos casos  se ve la dificultad en la aplicación de la medición, análisis y reportes de la primera línea
- La  frecuencia del monitoreo y medición  es aplicada en algunos procesos de forma parcial e inoportuna,  se observa que la medición  no se   adopta como un ejercicio de "autocontrol" que  provea al líder de proceso , información  en tiempo real para la toma de decisiones, sino para un reporte a la segunda línea, desvirtuando el objetivo del ejercicio y los lineamientos referentes al Sistema de Control Interno.
-En algunos casos no fue posible validar evidencias de las mediciones por bloqueos de al servidor     
- Si bien se  han realizado talleres con los Gestores SIG  y facilitado ejemplos  para realizar y reportar una análisis cualitativo,  cuantitativo  útil,  este no se aplica totalmente y  dificulta  el entendimiento e interpretación de cualquier usuario que valide la información.
- Se identifican  indicadores de eficacia y eficiencia, mas no de efectividad, como lo recomienda el sistema de  gestión y  control interno
- Lo anterior, permite inferir que es necesario  mejorar los instrumentos (ficha del indicador), revisar la pertinencia de los indicadores actuales y su diseño, e igualmente,  fortalecer competencias en los" Gestores SIG" y " Responsables de procesos y procedimientos ",  para monitorear  de forma adecuada y oportuna la gestión ,  implementar los mecanismo de “autocontrol”  facilitados por el sistema de gestión y generar información “útil”  al líder,  para la toma decisiones.
</t>
    </r>
  </si>
  <si>
    <t>Porcentaje de cumplimiento Plan de participación ciudadana</t>
  </si>
  <si>
    <t>Medir la eficacia en el cumplimiento de las acciones del Plan de participación ciudadana</t>
  </si>
  <si>
    <t>(N°  de actividades ejecutadas/ Total
actividades programadas en el período) x 100</t>
  </si>
  <si>
    <t>Las actividades se refieren a las contempladas en el Plan de Participación Ciudadana de la entidad</t>
  </si>
  <si>
    <t>Semestral</t>
  </si>
  <si>
    <t>Satisfactorio</t>
  </si>
  <si>
    <t>La herramienta (ficha del indicador)  refiere debilidades para definir r e interpretar los  rangos de aceptación</t>
  </si>
  <si>
    <t xml:space="preserve">Numero </t>
  </si>
  <si>
    <t>Comunicaciones</t>
  </si>
  <si>
    <t>Visitas a la página web</t>
  </si>
  <si>
    <t>Conocer el número de personas que acceden a la información publicada en la página web de la entidad.</t>
  </si>
  <si>
    <t>(N° de visitas realizadas a la pagina web / N° De visitas esperadas a la pagina web) x 100</t>
  </si>
  <si>
    <t>Las visitas se refieren al número de entradas a la página web de la entidad por parte de personas internas y externas.</t>
  </si>
  <si>
    <t xml:space="preserve">Mensual </t>
  </si>
  <si>
    <t xml:space="preserve"> En el segundo semestre se puede ver el aumento de visitas a la pagina web según el análisis, a causa de las convocatorias abiertas.    La herramienta (ficha del indicador)  refiere debilidades para definir r e interpretar los  rangos de aceptación</t>
  </si>
  <si>
    <t xml:space="preserve">Razón </t>
  </si>
  <si>
    <t>Solicitudes resueltas en oportunidad en materia de comunicaciones</t>
  </si>
  <si>
    <t>Conocer el número de solicitudes por GLPI se recibieron y se resolvieron en el período del mes correspondiente.</t>
  </si>
  <si>
    <t>Eficiencia</t>
  </si>
  <si>
    <t>(N° de solicitudes atendidas y resueltas en oportunidad/N° de solicitudes recibidas por correo institucional comunicacionesdigitales@fuga.gov.co) x 100</t>
  </si>
  <si>
    <t>Las solicitudes que llegan mediante correo institucional al área de comunicaciones, son fundamentalmente publicaciones internas y publicación de información en la intranet, con un tiempo máximo de 3 días para su realización.</t>
  </si>
  <si>
    <t xml:space="preserve">En el segundo semestre se cumplió con la meta de atención de las solicitudes, sin embargo el promedio de los dos trimestres deja el indicador por debajo de la meta.   La herramienta (ficha del indicador)  refiere debilidades para definir r e interpretar los  rangos de aceptación </t>
  </si>
  <si>
    <t>Control, Evaluación y Mejora</t>
  </si>
  <si>
    <t xml:space="preserve">Eficacia del Plan de Mejoramiento por procesos </t>
  </si>
  <si>
    <t>Determinar el nivel de cumplimiento de las ACPM suscritas por la entidad,</t>
  </si>
  <si>
    <t>Planeación / Control Interno</t>
  </si>
  <si>
    <t>(Número de ACPM (OM-AP-AC)  cumplidas  en el periodo / Total de acciones (OM-AP-AC) generadas en el periodo) x 100</t>
  </si>
  <si>
    <t>ACPM con la totalidad de las acciones cumplidas</t>
  </si>
  <si>
    <t>Anual</t>
  </si>
  <si>
    <t xml:space="preserve">Critico </t>
  </si>
  <si>
    <t xml:space="preserve">  La herramienta (ficha del indicador)  refiere debilidades para definir r e interpretar los  rangos de aceptación</t>
  </si>
  <si>
    <t>Porcentaje de cumplimiento Plan Anticorrupción y de Atención al Ciudadano</t>
  </si>
  <si>
    <t>Medir el cumplimiento de las acciones propuestas en el Plan Anticorrupción</t>
  </si>
  <si>
    <t>Seguimiento al Plan Anticorrupción</t>
  </si>
  <si>
    <t>(N°  de actividades ejecutadas/ Total actividades programadas) x 100</t>
  </si>
  <si>
    <t>Actividades establecidas en el Plan Anticorrupción y Atención al Ciudadano</t>
  </si>
  <si>
    <t xml:space="preserve">Cuatrimestral </t>
  </si>
  <si>
    <t>Cumplimiento del plan anual de auditoría</t>
  </si>
  <si>
    <t>Conocer el  avance y cumplimiento  del plan anual de auditoria</t>
  </si>
  <si>
    <t>Seguimiento Plan anual de auditoria</t>
  </si>
  <si>
    <t>Control Interno</t>
  </si>
  <si>
    <t>(N° de actividades del plan anual de auditorias ejecutadas/Total de actividades del plan anual de auditorias programadas en el periodo) x 100</t>
  </si>
  <si>
    <t>Número de actividades planteadas en el Plan de Auditorías</t>
  </si>
  <si>
    <t>Arte y Cultura</t>
  </si>
  <si>
    <t xml:space="preserve">Cobertura en el apoyo a iniciativas artísticas </t>
  </si>
  <si>
    <t>Medir la cobertura de los programas de estímulos</t>
  </si>
  <si>
    <t>Planeación - SEGPLAN</t>
  </si>
  <si>
    <t>Subdirección Operativa
Oficina Asesora de Planeación</t>
  </si>
  <si>
    <t>(N° de iniciativas apoyadas/ N° de iniciativas proyectadas a ser apoyadas)</t>
  </si>
  <si>
    <t>Las iniciativas apoyadas son el conjunto de estímulos, becas y premios otorgados al campo artístico y cultural mediante convocatoria pública</t>
  </si>
  <si>
    <t xml:space="preserve">La medición es trimestral pero hicieron una sola semestral, lo que no permite ver el comportamiento periódico, se observa sobre ejecución sin explicación.  El desarrollo de cada caso no es necesario. El análisis cualitativo presentado no se aborda frente a la medición del indicador que de cuenta de lo ejecutado frente a lo programado  y sus resultados frente  a la meta y rangos definidos y el objetivo de la medición. No se toma en cuenta el ejemplo facilitado por la OAP para realizar y reportar un análisis  adecuado y oportuno que le genere al líder de proceso información para la toma de decisiones 
</t>
  </si>
  <si>
    <t>Promedio</t>
  </si>
  <si>
    <t>Porcentaje de participantes en actividades artísticas</t>
  </si>
  <si>
    <t>Medir la cobertura de los programas y proyectos misionales de la entidad</t>
  </si>
  <si>
    <t>Subdirección Artística y Cultural
Oficina Asesora de Planeación</t>
  </si>
  <si>
    <t>(N° de total de participantes en actividades artísticas / N°. proyectado de participantes en actividades artísticas)</t>
  </si>
  <si>
    <t>Participantes: ciudadanos beneficiados con la oferta artística y cultural.</t>
  </si>
  <si>
    <t xml:space="preserve">La medición es trimestral pero hicieron una sola semestral, lo que no permite ver el comportamiento periódico  se observa sobre ejecución sin explicación . El análisis cualitativo presentado no se aborda frente a la medición del indicador que de cuenta de lo ejecutado frente a lo programado  y sus resultados frente  a la meta y rangos definidos y el objetivo de la medición. No se toma en cuenta el ejemplo facilitado por la OAP para realizar y reportar un análisis  adecuado y oportuno que le genere al líder de proceso información para la toma de decisiones 
</t>
  </si>
  <si>
    <t>La Mediana</t>
  </si>
  <si>
    <t>Gestión Jurídica</t>
  </si>
  <si>
    <t>Representación judicial y extrajudicial</t>
  </si>
  <si>
    <t>Conocer el número de condenas adversas frente al total de condenas que recibe la entidad.</t>
  </si>
  <si>
    <t>Oficina Jurídica</t>
  </si>
  <si>
    <t>Número de acciones judiciales atendidas / Número de acciones judiciales y acciones interpuestas x 100</t>
  </si>
  <si>
    <t>Número de condenas en contra de la entidad en proceso</t>
  </si>
  <si>
    <t xml:space="preserve">El análisis de los datos es confuso, si bien el indicador es de procesos judiciales, el análisis habla de tener en  cuenta los procesos juridiciales, extrajudiciales y administrativos. El análisis cualitativo se presenta en clave de  informe de gestión, y no se aborda frente a la medición del indicador que de cuenta de lo ejecutado frente a lo programado  y sus resultados frente  a la meta y rangos definido ni frente al objetivo de la medición. No se toma en cuenta el ejemplo facilitado por la OAP para realizar y reportar un análisis  adecuado y oportuno que le genere al líder de proceso información para la toma de decisiones </t>
  </si>
  <si>
    <t>Actividades de divulgación en Comité de Conciliación.</t>
  </si>
  <si>
    <t>Prevenir del daño antijurídico y defender los intereses de la entidad.</t>
  </si>
  <si>
    <t>No. actividades de divulgación realizadas (política  para la defensa judicial y de prevención del daño antijurídico en las distintas áreas: laboral, penal, civil, administrativo), en el marco del Comité de conciliación / No. actividades de divulgación programadas</t>
  </si>
  <si>
    <t>Actividades de divulgación realizadas en el marco del Comité de Conciliación.</t>
  </si>
  <si>
    <t xml:space="preserve">No es claro donde se programan las actividades para hacer la validación de programadas vs ejecutadas.  El análisis cualitativo se presenta en clave de  informe de gestión, y no se aborda frente a la medición del indicador que de cuenta de lo ejecutado frente a lo programado  y sus resultados frente  a la meta y rangos definidos,  ni frente al objetivo de la medición. No se toma en cuenta el ejemplo facilitado por la OAP para realizar y reportar un análisis  adecuado y oportuno que le genere al líder de proceso información para la toma de decisiones </t>
  </si>
  <si>
    <t>Procesos contractuales tramitados</t>
  </si>
  <si>
    <t>Atender todos los procesos contractuales que por necesidad solicite la Entidad.</t>
  </si>
  <si>
    <t>Número de procesos de contratación de bienes y servicios tramitados de acuerdo con la ley, con lo previsto en el Plan Anual de  adquisiciones y en el Manual de Contratación / Número total de procesos contractuales solicitados x 100</t>
  </si>
  <si>
    <t xml:space="preserve">Actividades de formación </t>
  </si>
  <si>
    <t>Apropiar el tema contractual teniendo en cuenta el Manual de Contratación y los procedimientos contractuales.</t>
  </si>
  <si>
    <t xml:space="preserve"> No. Actividades de formación realizadas /  Total de Actividades de formación programadas x 100%</t>
  </si>
  <si>
    <t>Actividades de formación frente al Manual de Contratación y otros procedimientos.</t>
  </si>
  <si>
    <t xml:space="preserve">Se observan debilidades en la formulación y medición aplicada por el proceso, frente  a la meta definida y el reporte presentado.
El análisis cualitativo se presenta en clave de  informe de gestión, y no se aborda frente a la medición del indicador que de cuenta de lo ejecutado frente a lo programado  y sus resultados frente  a la meta, rangos definidos y el objeto de la medición. No se toma en cuenta el ejemplo facilitado por la OAP para realizar y reportar un análisis  adecuado y oportuno que le genere al líder de proceso información para la toma de decisiones </t>
  </si>
  <si>
    <t>Recursos Físicos</t>
  </si>
  <si>
    <t>Cierre Contable de Inventarios oportuno</t>
  </si>
  <si>
    <t>Asegurar que exista una conciliación entre el inventario en libros y el inventarío en físico cada mes del año</t>
  </si>
  <si>
    <t xml:space="preserve">Aplicativo contable y Excel de Almacén donde se registran los movimientos que se hacen en el almacén. </t>
  </si>
  <si>
    <t>Gestión de Recursos Físicos - Almacén</t>
  </si>
  <si>
    <t>6-10 días</t>
  </si>
  <si>
    <t>Promedio de días en la realización de los cierres (realizados a tiempo 5 días hábiles después de cada mes) en el periodo</t>
  </si>
  <si>
    <t>0-5 días</t>
  </si>
  <si>
    <t>Mayor a 10 días</t>
  </si>
  <si>
    <t>Cierres contables realizados los  primeros cinco (5) días hábiles después de cada mes teniendo en cuenta la información de entrada y salida durante el período.</t>
  </si>
  <si>
    <t>Mensual</t>
  </si>
  <si>
    <t>Porcentaje de cumplimiento de entrega de inventario de consumo</t>
  </si>
  <si>
    <t>Conocer el nivel del cumplimiento en la entrega de unidades de inventarios de consumo teniendo en cuenta las solicitudes recibidas en almacén.</t>
  </si>
  <si>
    <t>Aplicativo de inventario</t>
  </si>
  <si>
    <t>Gestión de Recursos Físicos</t>
  </si>
  <si>
    <t>(Unid Inventario de consumo entregado en el período/ Unidades Inventario de consumo solicitados en el período)*100</t>
  </si>
  <si>
    <t>Inventario de elementos de consumo entregados en el período teniendo en cuenta el Inventario de consumo solicitados en el período.</t>
  </si>
  <si>
    <t>Exactitud de inventarios activos (Determina el grado de coherencia entre el inventario físico y el inventario teórico)</t>
  </si>
  <si>
    <t>Conocer las diferencias encontradas en las referencias registradas en físico frente al inventario registrado</t>
  </si>
  <si>
    <t>(1-( Sum # de referencias que en el último inventario presentaron diferencia)/ total de referencias Inventariadas))*100</t>
  </si>
  <si>
    <t>Diferencia de último inventario frente al inventario actual</t>
  </si>
  <si>
    <t>Medición anual</t>
  </si>
  <si>
    <t>No aplica medición para el periodo</t>
  </si>
  <si>
    <t>Cumplimiento plan de mantenimiento</t>
  </si>
  <si>
    <t>Conocer el porcentaje de cumplimiento de la planeación del mantenimiento</t>
  </si>
  <si>
    <t>(Actividades ejecutadas en el período/ Total Actividades planeadas en el período)*100</t>
  </si>
  <si>
    <t>Actividades desarrolladas frente a las planteadas en el plan de mantenimiento.</t>
  </si>
  <si>
    <t xml:space="preserve">El análisis cualitativo presentado no se aborda frente a la medición del indicador que de cuenta de lo ejecutado frente a lo programado  y sus resultados frente  a la meta y rangos definidos. No se toma en cuenta el ejemplo facilitado por la OAP para realizar y reportar un análisis  adecuado y oportuno que le genere al líder de  proceso información para la toma de decisiones </t>
  </si>
  <si>
    <t>Porcentaje % de ahorro de agua</t>
  </si>
  <si>
    <t>Conocer porcentaje el incremento o reducción del consumo de agua en la entidad frente a los registros del semestre anterior</t>
  </si>
  <si>
    <t>Corporativa - PIGA</t>
  </si>
  <si>
    <t>(m3 consumidos semestre actual - m3 consumidos semestre anterior) / (m3 consumidos semestre anterior) x 100</t>
  </si>
  <si>
    <t>Consumo de agua en la entidad en metros cúbicos.</t>
  </si>
  <si>
    <t xml:space="preserve">La toma del indicador no es trimestral es semestral. No se dejan evidencias de donde sacan los datos. El análisis cualitativo presentado no se aborda frente a la medición del indicador que de cuenta de lo ejecutado frente a lo programado  y sus resultados frente  a la meta y rangos definidos. No se toma en cuenta el ejemplo facilitado por la OAP para realizar y reportar un análisis  adecuado y oportuno que le genere al líder de  proceso información para la toma de decisiones </t>
  </si>
  <si>
    <t>Número de Kw ahorrados de energía</t>
  </si>
  <si>
    <t>Conocer el incremento o reducción del consumo de energía en la entidad frente a los registros del semestre anterior</t>
  </si>
  <si>
    <t>(kW/h consumidos año actual -kW/h consumidos año anterior)/(kW/h consumidos per cápita en promedio consumidos año anterior) ×100</t>
  </si>
  <si>
    <t>Consumo de energía en la entidad en kilovatios</t>
  </si>
  <si>
    <t xml:space="preserve">la toma del indicador no es mensual es semestral, sin embargo se les adecuo para tomar los datos. El análisis cualitativo presentado no se aborda frente a la medición del indicador que de cuenta de lo ejecutado frente a lo programado  y sus resultados frente  a la meta y rangos definidos. No se toma en cuenta el ejemplo facilitado por la OAP para realizar y reportar un análisis  adecuado y oportuno que le genere al líder de  proceso información para la toma de decisiones </t>
  </si>
  <si>
    <t>% de residuos sólidos aprovechables</t>
  </si>
  <si>
    <t>Conocer el porcentaje de incremento o reducción de material separado en la fuente frente al semestre anterior</t>
  </si>
  <si>
    <t>(Cantidad de residuos reciclables generados año actual - Cantidad de residuos reciclables generados año anterior) / (Cantidad de residuos reciclables generados año anterior) x 100</t>
  </si>
  <si>
    <t>Cantidad de residuos reciclados dentro de la entidad</t>
  </si>
  <si>
    <t xml:space="preserve">El indicador esta mal calculado, no se sabe de donde sale el programado y la formula tiene que el denominador y el valor al dividir son el mismo pero toman datos diferentes. No se dejan evidencias de donde sacaron los datos.
El análisis cualitativo presentado no se aborda frente a la medición del indicador que de cuenta de lo ejecutado frente a lo programado  y sus resultados frente  a la meta y rangos definidos. No se toma en cuenta el ejemplo facilitado por la OAP para realizar y reportar un análisis  adecuado y oportuno que le genere al líder de  proceso información para la toma de decisiones </t>
  </si>
  <si>
    <t>Cumplimiento Plan de acción PIGA</t>
  </si>
  <si>
    <t>Medir el objetivo del Plan de Acción PIGA</t>
  </si>
  <si>
    <t>(N° de actividades ejecutadas durante la vigencia/ Total de actividades propuestas) x 100</t>
  </si>
  <si>
    <t>El cumplimiento de cada meta se refiere al porcentaje de ejecución en el periodo a evaluar</t>
  </si>
  <si>
    <t>Gestión Tecnológica</t>
  </si>
  <si>
    <t xml:space="preserve">Eficacia en solución en requerimientos /incidentes </t>
  </si>
  <si>
    <t>Conocer el porcentaje de requerimientos resueltos frente a los solicitados.</t>
  </si>
  <si>
    <t>Oficina de Sistemas</t>
  </si>
  <si>
    <t>(N° Requerimientos solucionados/N°  Requerimientos recibidos por GLPI) x 100</t>
  </si>
  <si>
    <t>Requerimientos recibidos por medio de GLPI y resueltos.</t>
  </si>
  <si>
    <t>Oportunidad en atención de requerimientos /incidentes</t>
  </si>
  <si>
    <t>Conocer cuántos requerimientos son atendidos en oportunidad</t>
  </si>
  <si>
    <t>Gestión de la Tecnología de la Información</t>
  </si>
  <si>
    <t>(N° Requerimientos atendidos en el tiempo establecido (2 días) / N°  Requerimientos atendidos)</t>
  </si>
  <si>
    <t>Número de requerimientos contestados antes de 2 días después de su solicitud frente al número total de solicitudes recibidas.</t>
  </si>
  <si>
    <t>Mantenimiento de infraestructura tecnológica</t>
  </si>
  <si>
    <t>Conocer el número de actividades ejecutadas relacionadas con el mantenimiento tecnológico</t>
  </si>
  <si>
    <t>(N° de actividades ejecutadas semestralmente / Total de actividades
programadas del Programa de mantenimiento de infraestructura tecnológica) x 100%</t>
  </si>
  <si>
    <t>Número de actividades relacionadas con el mantenimiento tecnológico</t>
  </si>
  <si>
    <t>Gestión Financiera</t>
  </si>
  <si>
    <t>Ejecución Presupuestal funcionamiento</t>
  </si>
  <si>
    <t>Conocer el presupuesto ejecutado de funcionamiento durante el período frente a los programado inicialmente</t>
  </si>
  <si>
    <t>Aplicativo PREDIS</t>
  </si>
  <si>
    <t>(Presupuesto funcionamiento ejecutado en el período/Total Presupuesto funcionamiento en el período) x 100</t>
  </si>
  <si>
    <t>Presupuesto comprometido para los pagos de funcionamiento</t>
  </si>
  <si>
    <t xml:space="preserve">No se toman los datos el periodo si no el dato consolidado, generando error en la medición del indicador por eso da critico.  El análisis cualitativo presentado no se aborda frente a la medición del indicador que de cuenta de lo ejecutado frente a lo programado  y sus resultados frente  a la meta y rangos definidos. No se toma en cuenta el ejemplo facilitado por la OAP para realizar y reportar un análisis  adecuado y oportuno que le genere al líder de  proceso información para la toma de decisiones </t>
  </si>
  <si>
    <t>Ejecución Presupuestal Inversión</t>
  </si>
  <si>
    <t>Conocer el presupuesto ejecutado de los proyectos de inversión durante el período frente a lo programado inicialmente</t>
  </si>
  <si>
    <t>(Presupuesto ejecutado proyectos de inversión en el período/Total Presupuesto de inversión en el período) x 100</t>
  </si>
  <si>
    <t>Presupuesto comprometido para los pagos de los proyectos de inversión</t>
  </si>
  <si>
    <t>Ejecución Giros Funcionamiento</t>
  </si>
  <si>
    <t>Conocer los giros realizados a funcionamiento frente a lo programado para el mes</t>
  </si>
  <si>
    <t>(Presupuesto funcionamiento girado en el período/Total Presupuesto funcionamiento en el período) x 100</t>
  </si>
  <si>
    <t>Presupuesto girado a funcionamiento frente a lo programado en el mes</t>
  </si>
  <si>
    <t>Ejecución Giros Inversión</t>
  </si>
  <si>
    <t>Conocer los giros realizados a los proyectos de inversión de frente a lo programado para el mes</t>
  </si>
  <si>
    <t>(Presupuesto proyectos de inversión girado en el período/Total Presupuesto de inversión  en el período) x 100</t>
  </si>
  <si>
    <t>Presupuesto girado a los proyectos de inversión frente a lo programado en el mes</t>
  </si>
  <si>
    <t>Ejecución del PAC de Vigencia</t>
  </si>
  <si>
    <t>Verificar el cumplimiento de ejecución del PAC de vigencia sobre lo programado para el mes.</t>
  </si>
  <si>
    <t xml:space="preserve">Reporte pagos </t>
  </si>
  <si>
    <t>(PAC vigencia ejecutado / PAC vigencia programado) x 100</t>
  </si>
  <si>
    <t>El PAC es el plan anual de caja que se programa mensualmente para la realización de los diferentes pagos requeridos</t>
  </si>
  <si>
    <t xml:space="preserve"> No fue posible verificar evidencias por que la carpeta esta bloqueada
  La herramienta (ficha del indicador)  refiere debilidades para definir r e interpretar los  rangos de aceptación</t>
  </si>
  <si>
    <t>Ejecución del PAC de Reservas</t>
  </si>
  <si>
    <t>Verificar el cumplimiento de ejecución del PAC de reserva sobre lo programado para el mes.</t>
  </si>
  <si>
    <t>(PAC  Reservas ejecutado / PAC Reservas programado) x 100</t>
  </si>
  <si>
    <t>Eficacia Informe de boletín de  tesorería</t>
  </si>
  <si>
    <t>Conocer la eficacia en la entrega del informe Boletín de tesorería</t>
  </si>
  <si>
    <t>Reportes bancos</t>
  </si>
  <si>
    <t>(Informes de Tesorería presentados en tiempo/ total días del período) x 100</t>
  </si>
  <si>
    <t>Número de Boletín de Tesorería entregados en el mes donde se registran los movimientos de las cuentas bancarias de la entidad.</t>
  </si>
  <si>
    <t>Oportunidad en la presentación de estados financieros</t>
  </si>
  <si>
    <t>Verificar el cumplimiento oportuno de la presentación de estados financieros de la entidad ante la Contaduría General de la Nación, la Dirección Distrital de Contabilidad, la Contraloría Distrital y demás órganos de control.</t>
  </si>
  <si>
    <t>Aplicativo contable de la entidad</t>
  </si>
  <si>
    <t>5 días</t>
  </si>
  <si>
    <t>Número días de presentación de los estados financieros antes de su vencimiento</t>
  </si>
  <si>
    <t>Los estados financieros por norma se deben entregar 30 días corrientes después del vencimiento de cada trimestre.  La gestión de oportunidad será tenerlo 5 días corrientes (calendario) antes del vencimiento</t>
  </si>
  <si>
    <t xml:space="preserve">El indicador esta mal formulado. El presentar estados financieros en los primeros 5 días esta bien, pero el resultado da critico. Debería ser satisfactorio </t>
  </si>
  <si>
    <t>Oportunidad en la elaboración de  Conciliaciones Bancarias</t>
  </si>
  <si>
    <t>Verificar el cumplimiento oportuno en la elaboración de las conciliaciones bancarias de la entidad.</t>
  </si>
  <si>
    <t>Extractos bancarios y libros auxiliares de contabilidad</t>
  </si>
  <si>
    <t>15 días</t>
  </si>
  <si>
    <t>Promedio Conciliaciones realizadas a tiempo ( primeros 15 días calendario del mes) en el período</t>
  </si>
  <si>
    <t xml:space="preserve">15 días </t>
  </si>
  <si>
    <t>18 días</t>
  </si>
  <si>
    <t>20 días</t>
  </si>
  <si>
    <t>En las conciliaciones bancarias se comparan los valores registrados por cada banco en el extracto, frente a los registros contables reflejados en los libros auxiliares de la contabilidad de la entidad. Se determinan las partidas conciliatorias y los ajustes a realizar. Esto se debe hacer en los primeros 15 días de cada mes siguientes al mes conciliado.</t>
  </si>
  <si>
    <t xml:space="preserve">Falto la medición del mes de junio </t>
  </si>
  <si>
    <t>Atención al Ciudadano</t>
  </si>
  <si>
    <t>Quejas y reclamos gestionados</t>
  </si>
  <si>
    <t>Medir el número de PQRS gestionados en el periodo</t>
  </si>
  <si>
    <t>Instrumento de control a la gestión de PQRS</t>
  </si>
  <si>
    <t>(N° de quejas y reclamos gestionados en el periodo de tiempo evaluado/ Total de quejas y reclamos recibidos en el período)*100</t>
  </si>
  <si>
    <t>Número de PQRS recibidas y contestadas dentro de los tiempos establecidos</t>
  </si>
  <si>
    <t>No se tiene evidencia del indicador</t>
  </si>
  <si>
    <t>Oportunidad en atención de PQRS</t>
  </si>
  <si>
    <t>Medir los días promedio de respuesta a los PQRS gestionados en el periodo</t>
  </si>
  <si>
    <t>2 a 3 días</t>
  </si>
  <si>
    <t>Días promedio del tiempo de respuesta de quejas, reclamos y sugerencias</t>
  </si>
  <si>
    <t>2 y 3 días</t>
  </si>
  <si>
    <t>10 días</t>
  </si>
  <si>
    <t>Días de gestión a los requerimientos recibidos de entidades o ciudadanía en general contextualizado en el marco normativo de PQRS</t>
  </si>
  <si>
    <t>normal</t>
  </si>
  <si>
    <t>No se tiene evidencia del indicador. Si se toma el indicador según su formula, el indicador en promedio es 3,5 días lo que daría normal</t>
  </si>
  <si>
    <t>Gestión Documental</t>
  </si>
  <si>
    <t>Centralización de series documentales de mayor gestión y consulta</t>
  </si>
  <si>
    <t>Medir el avance del proceso de centralización de series documentales de mayor gestión y consulta</t>
  </si>
  <si>
    <t>Formatos de transferencias documentales</t>
  </si>
  <si>
    <t>(N° de series documentales de mayor gestión y consulta centralizadas/ Total de
series documentales de mayor gestión y consulta) x 100</t>
  </si>
  <si>
    <t>El logro de la meta refiere al número de transferencias realizadas del total de las dependencias existentes en la FUGA</t>
  </si>
  <si>
    <t xml:space="preserve">No se presento evidencia que soporte la medición del  indicador
El análisis cualitativo presentado no se aborda frente a la medición del indicador que de cuenta de lo ejecutado frente a lo programado  y sus resultados frente  a la meta y rangos definidos. No se toma en cuenta el ejemplo facilitado por la OAP para realizar y reportar un análisis  adecuado y oportuno que le genere al líder de  proceso información para la toma de decisiones </t>
  </si>
  <si>
    <t>Conservación documental preventiva</t>
  </si>
  <si>
    <t>Medir el avance del proceso de digitalización de series documentales de mayor gestión y consulta</t>
  </si>
  <si>
    <t>Base de datos de documentos y archivos digitalizados</t>
  </si>
  <si>
    <t>(N° de series documentales digitalizadas en el período/ Total de
series documentales a digitalizar en el período) x 100</t>
  </si>
  <si>
    <t>El logro de la meta refiere al porcentaje de avance en el programa de digitalización de documentos y archivos de la FUGA</t>
  </si>
  <si>
    <t>Tiempo promedio entrega correspondencia</t>
  </si>
  <si>
    <t>Medir el tiempo promedio en días  en la entrega de la correspondencia, desde la radicación hasta la entrega al exterior de la entidad</t>
  </si>
  <si>
    <t>Instrumento de control de comunicaciones enviadas</t>
  </si>
  <si>
    <t>2 días</t>
  </si>
  <si>
    <t xml:space="preserve">Tiempo promedio entrega de correspondencia en el período </t>
  </si>
  <si>
    <t>3 días</t>
  </si>
  <si>
    <t>más de  3 días</t>
  </si>
  <si>
    <t>El logro de la meta se refiere a la oportunidad de radicación de las comunicaciones generadas por la FUGA</t>
  </si>
  <si>
    <t>Gestión Humana</t>
  </si>
  <si>
    <t>Cumplimiento de pago aportes de seguridad social</t>
  </si>
  <si>
    <t>Conocer el pago oportuno de la seguridad social en el período</t>
  </si>
  <si>
    <t>Reporte de pagos</t>
  </si>
  <si>
    <t>Gestión del Talento Humano</t>
  </si>
  <si>
    <t>(Pagos de seguridad social oportuno/ número de pagos seguridad social)X100</t>
  </si>
  <si>
    <t>Pagos de seguridad social realizados oportunamente dentro del período</t>
  </si>
  <si>
    <t>Evaluación de las condiciones de salud de los trabajadores</t>
  </si>
  <si>
    <t>Conocer el número de exámenes realizados durante el año con relación al número total de empleados</t>
  </si>
  <si>
    <t>Reporte</t>
  </si>
  <si>
    <t>(N°  de los exámenes médicos ocupacionales realizados (de seguimiento)/ Total de Funcionarios) x 100</t>
  </si>
  <si>
    <t>Número de exámenes médicos periódicos ocupacionales en el año</t>
  </si>
  <si>
    <t>Porcentaje de cumplimiento Plan Institucional de Capacitación</t>
  </si>
  <si>
    <t>Conocer el avance de las actividades planteadas en el Plan institucional de Capacitación</t>
  </si>
  <si>
    <t>(N°  de actividades ejecutadas/ Total
actividades programadas) x 100</t>
  </si>
  <si>
    <t>Actividades realizadas de acuerdo a lo establecido en el Plan de Capacitación</t>
  </si>
  <si>
    <t xml:space="preserve">  La herramienta (ficha del indicador)  refiere debilidades para definir e interpretar los  rangos de aceptación. El análisis cualitativo presentado no se aborda frente a la medición del indicador que de cuenta de lo ejecutado frente a lo programado  y sus resultados frente  a la meta y rangos definidos. No se toma en cuenta el ejemplo facilitado por la OAP para realizar y reportar un análisis  adecuado y oportuno que le genere al líder de  proceso información para la toma de decisiones </t>
  </si>
  <si>
    <t>Porcentaje de cumplimiento plan de bienestar e incentivos</t>
  </si>
  <si>
    <t>Conocer el avance delas actividades relacionadas en el plan de bienestar e incentivos</t>
  </si>
  <si>
    <t>Actividades realizadas frente a las planteadas en el plan de bienestar</t>
  </si>
  <si>
    <t xml:space="preserve">Semestral </t>
  </si>
  <si>
    <t>Ausentismo Laboral</t>
  </si>
  <si>
    <t>Identificar y evaluar el numero de la no asistencia al trabajo  con incapacidad medica de los funcionarios de la FUGA</t>
  </si>
  <si>
    <t>(No. De horas de ausentismo laboral por enfermedad general y laboral, maternidad y accidentes de trabajo/ (N° total  de horas *  N° Total de trabajadores))*100</t>
  </si>
  <si>
    <t>0-5%</t>
  </si>
  <si>
    <t>6-10%</t>
  </si>
  <si>
    <t>11-100%</t>
  </si>
  <si>
    <t>Evaluar el comportamiento de las enfermedades comunes o laborales en el periodo</t>
  </si>
  <si>
    <t xml:space="preserve">No fue posible ver las evidencias en el servidor. La carpeta esta bloqueada.  El análisis cualitativo presentado no se aborda frente a la medición del indicador que de cuenta de lo ejecutado frente a lo programado  y sus resultados frente  a la meta y rangos definidos. No se toma en cuenta el ejemplo facilitado por la OAP para realizar y reportar un análisis  adecuado y oportuno que le genere al líder de  proceso información para la toma de decisiones </t>
  </si>
  <si>
    <t>Seguimiento a las actividades del Plan de trabajo del Sistema de Gestión de la Seguridad y Salud en el Trabajo (SG - SST)</t>
  </si>
  <si>
    <t xml:space="preserve">Cumplimiento de ejecución de las actividades del plan de trabajo de SG-SST </t>
  </si>
  <si>
    <t xml:space="preserve"> Base de datos</t>
  </si>
  <si>
    <t>Seguridad y Salud en el Trabajo - Gestión del Ser</t>
  </si>
  <si>
    <t>(No. Actividades ejecutadas del plan de trabajo de SG-SST / No. Actividades programadas del plan de trabajo de SG-SST)*100</t>
  </si>
  <si>
    <t>Actividades  de ejecución  en relación del Plan de trabajo anual del sistema de Gestión de Seguridad y Salud en el Trabajo</t>
  </si>
  <si>
    <t xml:space="preserve">Frecuencia de accidentalidad </t>
  </si>
  <si>
    <t>Identificar y evaluar el comportamiento de accidentalidad en la Fundación Gilberto Álzate Avendaño</t>
  </si>
  <si>
    <t>Reporte aplicativo Humano</t>
  </si>
  <si>
    <t>( Número de Accidentes de trabajo en el período/ Número de trabajadores promedio en el periodo  "Funcionarios y servidores") * 100</t>
  </si>
  <si>
    <t>0 - 1,5%</t>
  </si>
  <si>
    <t>1,6  - 2,5%</t>
  </si>
  <si>
    <t>2,6 - 3%</t>
  </si>
  <si>
    <t>Evaluar el comportamiento de los accidentes de trabajo</t>
  </si>
  <si>
    <t xml:space="preserve">No fue posible ver las evidencias en el servidor. La carpeta esta bloqueada. </t>
  </si>
  <si>
    <t>Prevalencia de la enfermedad Laboral</t>
  </si>
  <si>
    <t xml:space="preserve">Identificar y evaluar los  casos de enfermedad laboral presentes en una población trabajadora de la FUGA  </t>
  </si>
  <si>
    <t>(Número de casos nuevos  y antiguos  de enfermedad laboral  en el periodo /  promedio de trabajadores en el  periodo)  * 100.000</t>
  </si>
  <si>
    <t>1,6 - 2,5%</t>
  </si>
  <si>
    <t>Evaluar el predominio  de las enfermedades laborales en la entidad</t>
  </si>
  <si>
    <t xml:space="preserve">Severidad de accidentalidad </t>
  </si>
  <si>
    <t xml:space="preserve">((Número de días de incapacidad por accidente de trabajo  en el  mes + número de días cargados en el mes )/ Numero de funcionarios y servidores en el mes) * 100 </t>
  </si>
  <si>
    <t xml:space="preserve">  La herramienta (ficha del indicador)  refiere debilidades para definir e interpretar los  rangos de aceptación , y no esta completamente  silenciada en todos sus campos
No fue posible ver las evidencias en el servidor. La carpeta esta bloqueada. </t>
  </si>
  <si>
    <t>Incidencia de la enfermedad laboral</t>
  </si>
  <si>
    <t>Número de casos nuevos de una enfermedad  laboral de la población trabajadora de la Fuga en el año</t>
  </si>
  <si>
    <t>(Número de casos nuevos de enfermedad laboral en el período / Promedio total de trabajadores en el período ) * 100.000</t>
  </si>
  <si>
    <t>0 - 0,3%</t>
  </si>
  <si>
    <t>5% - 10%</t>
  </si>
  <si>
    <t>2,5 - 3%</t>
  </si>
  <si>
    <t>Evaluar la aparición de nuevos casos de enfermedades laborales en la FUGA</t>
  </si>
  <si>
    <t>Identificar el número de días perdidos por accidente de trabajo al mes</t>
  </si>
  <si>
    <t>Evaluar el comportamiento y la severidad de los accidentes de trabajo</t>
  </si>
  <si>
    <t>mensual</t>
  </si>
  <si>
    <t>Proporción de accidentes de trabajo mortales</t>
  </si>
  <si>
    <t>Número de accidentes de trabajo mortales</t>
  </si>
  <si>
    <t>(Número de accidentes de trabajo mortales que se presentaron en el año / Total de accidentes de trabajo que se presentaron en el año) *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</si>
</sst>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64" formatCode="0.0%"/>
    <numFmt numFmtId="165" formatCode="_ * #,##0.00_ ;_ * \-#,##0.00_ ;_ * &quot;-&quot;??_ ;_ @_ "/>
    <numFmt numFmtId="166" formatCode="_ * #,##0_ ;_ * \-#,##0_ ;_ * &quot;-&quot;??_ ;_ @_ "/>
  </numFmts>
  <fonts count="2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1"/>
      <color indexed="8"/>
      <name val="Calibri"/>
      <family val="2"/>
      <scheme val="minor"/>
    </font>
    <font>
      <sz val="11"/>
      <name val="Arial"/>
      <family val="2"/>
    </font>
    <font>
      <sz val="11"/>
      <color indexed="8"/>
      <name val="Calibri"/>
      <family val="2"/>
      <scheme val="minor"/>
    </font>
    <font>
      <b/>
      <sz val="11"/>
      <name val="Calibri"/>
      <family val="2"/>
      <scheme val="minor"/>
    </font>
    <font>
      <sz val="11"/>
      <name val="Calibri"/>
      <family val="2"/>
      <scheme val="minor"/>
    </font>
    <font>
      <sz val="10"/>
      <name val="Arial"/>
      <family val="2"/>
    </font>
    <font>
      <sz val="11"/>
      <name val="Calibri"/>
      <family val="2"/>
    </font>
    <font>
      <b/>
      <sz val="11"/>
      <color indexed="17"/>
      <name val="Calibri"/>
      <family val="2"/>
    </font>
    <font>
      <sz val="10"/>
      <name val="Arial"/>
    </font>
    <font>
      <b/>
      <sz val="11"/>
      <color rgb="FFFF0000"/>
      <name val="Calibri"/>
      <family val="2"/>
      <scheme val="minor"/>
    </font>
    <font>
      <sz val="11"/>
      <color rgb="FF0070C0"/>
      <name val="Calibri"/>
      <family val="2"/>
      <scheme val="minor"/>
    </font>
    <font>
      <sz val="11"/>
      <color rgb="FFFF0000"/>
      <name val="Arial"/>
      <family val="2"/>
    </font>
    <font>
      <b/>
      <sz val="9"/>
      <color indexed="81"/>
      <name val="Tahoma"/>
      <family val="2"/>
    </font>
    <font>
      <sz val="9"/>
      <color indexed="81"/>
      <name val="Tahoma"/>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5" tint="0.39997558519241921"/>
        <bgColor indexed="64"/>
      </patternFill>
    </fill>
    <fill>
      <patternFill patternType="solid">
        <fgColor theme="2" tint="-0.249977111117893"/>
        <bgColor indexed="31"/>
      </patternFill>
    </fill>
    <fill>
      <patternFill patternType="solid">
        <fgColor theme="2" tint="-0.249977111117893"/>
        <bgColor indexed="64"/>
      </patternFill>
    </fill>
  </fills>
  <borders count="30">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medium">
        <color indexed="64"/>
      </bottom>
      <diagonal/>
    </border>
  </borders>
  <cellStyleXfs count="7">
    <xf numFmtId="0" fontId="0" fillId="0" borderId="0"/>
    <xf numFmtId="165" fontId="15" fillId="0" borderId="0" applyFont="0" applyFill="0" applyBorder="0" applyAlignment="0" applyProtection="0"/>
    <xf numFmtId="9" fontId="15" fillId="0" borderId="0" applyFont="0" applyFill="0" applyBorder="0" applyAlignment="0" applyProtection="0"/>
    <xf numFmtId="0" fontId="6" fillId="0" borderId="0"/>
    <xf numFmtId="9" fontId="12" fillId="0" borderId="0" applyFill="0" applyBorder="0" applyAlignment="0" applyProtection="0"/>
    <xf numFmtId="41" fontId="6" fillId="0" borderId="0" applyFont="0" applyFill="0" applyBorder="0" applyAlignment="0" applyProtection="0"/>
    <xf numFmtId="0" fontId="12" fillId="0" borderId="0"/>
  </cellStyleXfs>
  <cellXfs count="163">
    <xf numFmtId="0" fontId="0" fillId="0" borderId="0" xfId="0"/>
    <xf numFmtId="0" fontId="7" fillId="2" borderId="1" xfId="3" applyFont="1" applyFill="1" applyBorder="1" applyAlignment="1">
      <alignment horizontal="left" vertical="top"/>
    </xf>
    <xf numFmtId="0" fontId="8" fillId="0" borderId="2" xfId="3" applyFont="1" applyBorder="1" applyAlignment="1">
      <alignment vertical="center" wrapText="1"/>
    </xf>
    <xf numFmtId="0" fontId="8" fillId="0" borderId="3" xfId="3" applyFont="1" applyBorder="1" applyAlignment="1">
      <alignment horizontal="left" vertical="center" wrapText="1"/>
    </xf>
    <xf numFmtId="0" fontId="8" fillId="0" borderId="4" xfId="3" applyFont="1" applyBorder="1" applyAlignment="1">
      <alignment horizontal="left" vertical="center" wrapText="1"/>
    </xf>
    <xf numFmtId="9" fontId="8" fillId="0" borderId="4" xfId="3" applyNumberFormat="1" applyFont="1" applyBorder="1" applyAlignment="1">
      <alignment vertical="center" wrapText="1"/>
    </xf>
    <xf numFmtId="0" fontId="8" fillId="0" borderId="5" xfId="3" applyFont="1" applyBorder="1" applyAlignment="1">
      <alignment vertical="center" wrapText="1"/>
    </xf>
    <xf numFmtId="0" fontId="7" fillId="3" borderId="6" xfId="3" applyFont="1" applyFill="1" applyBorder="1" applyAlignment="1">
      <alignment horizontal="center" vertical="center" wrapText="1"/>
    </xf>
    <xf numFmtId="0" fontId="7" fillId="3" borderId="0" xfId="3" applyFont="1" applyFill="1" applyAlignment="1">
      <alignment horizontal="center" vertical="center"/>
    </xf>
    <xf numFmtId="0" fontId="9" fillId="2" borderId="0" xfId="3" applyFont="1" applyFill="1" applyAlignment="1">
      <alignment horizontal="left" vertical="top"/>
    </xf>
    <xf numFmtId="0" fontId="7" fillId="2" borderId="7" xfId="3" applyFont="1" applyFill="1" applyBorder="1" applyAlignment="1">
      <alignment horizontal="left" vertical="top"/>
    </xf>
    <xf numFmtId="0" fontId="8" fillId="0" borderId="2" xfId="3" applyFont="1" applyBorder="1" applyAlignment="1">
      <alignment vertical="center"/>
    </xf>
    <xf numFmtId="0" fontId="8" fillId="0" borderId="5" xfId="3" applyFont="1" applyBorder="1" applyAlignment="1">
      <alignment horizontal="left" vertical="center" wrapText="1"/>
    </xf>
    <xf numFmtId="9" fontId="8" fillId="0" borderId="2" xfId="3" applyNumberFormat="1" applyFont="1" applyBorder="1" applyAlignment="1">
      <alignment horizontal="left" vertical="center"/>
    </xf>
    <xf numFmtId="0" fontId="8" fillId="0" borderId="2" xfId="3" applyFont="1" applyBorder="1" applyAlignment="1">
      <alignment horizontal="center" vertical="center"/>
    </xf>
    <xf numFmtId="0" fontId="7" fillId="3" borderId="6" xfId="3" applyFont="1" applyFill="1" applyBorder="1" applyAlignment="1">
      <alignment horizontal="center" vertical="center"/>
    </xf>
    <xf numFmtId="0" fontId="7" fillId="2" borderId="8" xfId="3" applyFont="1" applyFill="1" applyBorder="1" applyAlignment="1">
      <alignment horizontal="left" vertical="top"/>
    </xf>
    <xf numFmtId="0" fontId="8" fillId="0" borderId="9" xfId="3" applyFont="1" applyBorder="1" applyAlignment="1">
      <alignment vertical="center"/>
    </xf>
    <xf numFmtId="0" fontId="8" fillId="0" borderId="10" xfId="3" applyFont="1" applyBorder="1" applyAlignment="1">
      <alignment horizontal="left" vertical="center" wrapText="1"/>
    </xf>
    <xf numFmtId="0" fontId="8" fillId="0" borderId="11" xfId="3" applyFont="1" applyBorder="1" applyAlignment="1">
      <alignment horizontal="left" vertical="center" wrapText="1"/>
    </xf>
    <xf numFmtId="0" fontId="8" fillId="0" borderId="12" xfId="3" applyFont="1" applyBorder="1" applyAlignment="1">
      <alignment horizontal="left" vertical="center" wrapText="1"/>
    </xf>
    <xf numFmtId="9" fontId="8" fillId="0" borderId="9" xfId="3" applyNumberFormat="1" applyFont="1" applyBorder="1" applyAlignment="1">
      <alignment vertical="center" wrapText="1"/>
    </xf>
    <xf numFmtId="15" fontId="8" fillId="0" borderId="9" xfId="3" applyNumberFormat="1" applyFont="1" applyBorder="1" applyAlignment="1">
      <alignment horizontal="center" vertical="center" wrapText="1"/>
    </xf>
    <xf numFmtId="0" fontId="7" fillId="3" borderId="13" xfId="3" applyFont="1" applyFill="1" applyBorder="1" applyAlignment="1">
      <alignment horizontal="center" vertical="center"/>
    </xf>
    <xf numFmtId="0" fontId="7" fillId="3" borderId="14" xfId="3" applyFont="1" applyFill="1" applyBorder="1" applyAlignment="1">
      <alignment horizontal="center" vertical="center"/>
    </xf>
    <xf numFmtId="0" fontId="10" fillId="3" borderId="17" xfId="3" applyFont="1" applyFill="1" applyBorder="1" applyAlignment="1">
      <alignment horizontal="center" vertical="center" wrapText="1"/>
    </xf>
    <xf numFmtId="0" fontId="9" fillId="2" borderId="0" xfId="3" applyFont="1" applyFill="1" applyAlignment="1">
      <alignment horizontal="center" vertical="center"/>
    </xf>
    <xf numFmtId="0" fontId="7" fillId="2" borderId="18" xfId="3" applyFont="1" applyFill="1" applyBorder="1" applyAlignment="1">
      <alignment horizontal="center" vertical="center" wrapText="1"/>
    </xf>
    <xf numFmtId="0" fontId="9" fillId="2" borderId="19" xfId="3" applyFont="1" applyFill="1" applyBorder="1" applyAlignment="1">
      <alignment horizontal="left" vertical="top"/>
    </xf>
    <xf numFmtId="0" fontId="11" fillId="2" borderId="19" xfId="3" applyFont="1" applyFill="1" applyBorder="1" applyAlignment="1">
      <alignment horizontal="left" vertical="top" wrapText="1"/>
    </xf>
    <xf numFmtId="0" fontId="9" fillId="2" borderId="19" xfId="3" applyFont="1" applyFill="1" applyBorder="1" applyAlignment="1">
      <alignment horizontal="left" vertical="top" wrapText="1"/>
    </xf>
    <xf numFmtId="9" fontId="4" fillId="2" borderId="19" xfId="3" applyNumberFormat="1" applyFont="1" applyFill="1" applyBorder="1" applyAlignment="1">
      <alignment horizontal="left" vertical="top" wrapText="1"/>
    </xf>
    <xf numFmtId="9" fontId="1" fillId="2" borderId="19" xfId="3" applyNumberFormat="1" applyFont="1" applyFill="1" applyBorder="1" applyAlignment="1">
      <alignment horizontal="left" vertical="top"/>
    </xf>
    <xf numFmtId="9" fontId="1" fillId="4" borderId="20" xfId="3" applyNumberFormat="1" applyFont="1" applyFill="1" applyBorder="1" applyAlignment="1">
      <alignment horizontal="left" vertical="top"/>
    </xf>
    <xf numFmtId="9" fontId="1" fillId="5" borderId="20" xfId="3" applyNumberFormat="1" applyFont="1" applyFill="1" applyBorder="1" applyAlignment="1">
      <alignment horizontal="left" vertical="top"/>
    </xf>
    <xf numFmtId="9" fontId="1" fillId="6" borderId="20" xfId="3" applyNumberFormat="1" applyFont="1" applyFill="1" applyBorder="1" applyAlignment="1">
      <alignment horizontal="left" vertical="top"/>
    </xf>
    <xf numFmtId="164" fontId="11" fillId="2" borderId="19" xfId="4" applyNumberFormat="1" applyFont="1" applyFill="1" applyBorder="1" applyAlignment="1">
      <alignment horizontal="left" vertical="top"/>
    </xf>
    <xf numFmtId="164" fontId="9" fillId="2" borderId="19" xfId="3" applyNumberFormat="1" applyFont="1" applyFill="1" applyBorder="1" applyAlignment="1">
      <alignment horizontal="left" vertical="top"/>
    </xf>
    <xf numFmtId="164" fontId="9" fillId="3" borderId="19" xfId="3" applyNumberFormat="1" applyFont="1" applyFill="1" applyBorder="1" applyAlignment="1">
      <alignment horizontal="left" vertical="top"/>
    </xf>
    <xf numFmtId="164" fontId="11" fillId="3" borderId="19" xfId="3" applyNumberFormat="1" applyFont="1" applyFill="1" applyBorder="1" applyAlignment="1">
      <alignment horizontal="left" vertical="top"/>
    </xf>
    <xf numFmtId="164" fontId="8" fillId="2" borderId="19" xfId="4" applyNumberFormat="1" applyFont="1" applyFill="1" applyBorder="1" applyAlignment="1">
      <alignment horizontal="left" vertical="top"/>
    </xf>
    <xf numFmtId="9" fontId="10" fillId="5" borderId="21" xfId="3" applyNumberFormat="1" applyFont="1" applyFill="1" applyBorder="1" applyAlignment="1">
      <alignment horizontal="center" vertical="center"/>
    </xf>
    <xf numFmtId="0" fontId="11" fillId="5" borderId="22" xfId="3" applyFont="1" applyFill="1" applyBorder="1" applyAlignment="1">
      <alignment horizontal="center" vertical="center" wrapText="1"/>
    </xf>
    <xf numFmtId="0" fontId="11" fillId="2" borderId="2" xfId="3" applyFont="1" applyFill="1" applyBorder="1" applyAlignment="1">
      <alignment horizontal="left" vertical="top" wrapText="1"/>
    </xf>
    <xf numFmtId="0" fontId="13" fillId="2" borderId="0" xfId="3" applyFont="1" applyFill="1" applyAlignment="1">
      <alignment horizontal="left" vertical="top" wrapText="1"/>
    </xf>
    <xf numFmtId="0" fontId="7" fillId="2" borderId="23" xfId="3" applyFont="1" applyFill="1" applyBorder="1" applyAlignment="1">
      <alignment horizontal="center" vertical="center" wrapText="1"/>
    </xf>
    <xf numFmtId="0" fontId="9" fillId="2" borderId="20" xfId="3" applyFont="1" applyFill="1" applyBorder="1" applyAlignment="1">
      <alignment horizontal="left" vertical="top"/>
    </xf>
    <xf numFmtId="0" fontId="11" fillId="2" borderId="20" xfId="3" applyFont="1" applyFill="1" applyBorder="1" applyAlignment="1">
      <alignment horizontal="left" vertical="top" wrapText="1"/>
    </xf>
    <xf numFmtId="0" fontId="9" fillId="2" borderId="20" xfId="3" applyFont="1" applyFill="1" applyBorder="1" applyAlignment="1">
      <alignment horizontal="left" vertical="top" wrapText="1"/>
    </xf>
    <xf numFmtId="9" fontId="4" fillId="2" borderId="20" xfId="3" applyNumberFormat="1" applyFont="1" applyFill="1" applyBorder="1" applyAlignment="1">
      <alignment horizontal="left" vertical="top"/>
    </xf>
    <xf numFmtId="9" fontId="1" fillId="2" borderId="20" xfId="3" applyNumberFormat="1" applyFont="1" applyFill="1" applyBorder="1" applyAlignment="1">
      <alignment horizontal="left" vertical="top"/>
    </xf>
    <xf numFmtId="164" fontId="11" fillId="2" borderId="20" xfId="4" applyNumberFormat="1" applyFont="1" applyFill="1" applyBorder="1" applyAlignment="1">
      <alignment horizontal="left" vertical="top"/>
    </xf>
    <xf numFmtId="164" fontId="9" fillId="2" borderId="20" xfId="3" applyNumberFormat="1" applyFont="1" applyFill="1" applyBorder="1" applyAlignment="1">
      <alignment horizontal="left" vertical="top"/>
    </xf>
    <xf numFmtId="164" fontId="9" fillId="3" borderId="20" xfId="3" applyNumberFormat="1" applyFont="1" applyFill="1" applyBorder="1" applyAlignment="1">
      <alignment horizontal="left" vertical="top"/>
    </xf>
    <xf numFmtId="164" fontId="8" fillId="2" borderId="20" xfId="4" applyNumberFormat="1" applyFont="1" applyFill="1" applyBorder="1" applyAlignment="1">
      <alignment horizontal="left" vertical="top"/>
    </xf>
    <xf numFmtId="9" fontId="10" fillId="4" borderId="20" xfId="3" applyNumberFormat="1" applyFont="1" applyFill="1" applyBorder="1" applyAlignment="1">
      <alignment horizontal="center" vertical="center"/>
    </xf>
    <xf numFmtId="0" fontId="11" fillId="4" borderId="24" xfId="3" applyFont="1" applyFill="1" applyBorder="1" applyAlignment="1">
      <alignment horizontal="center" vertical="center" wrapText="1"/>
    </xf>
    <xf numFmtId="0" fontId="11" fillId="2" borderId="0" xfId="3" applyFont="1" applyFill="1" applyAlignment="1">
      <alignment horizontal="left" vertical="top" wrapText="1"/>
    </xf>
    <xf numFmtId="164" fontId="8" fillId="3" borderId="20" xfId="2" applyNumberFormat="1" applyFont="1" applyFill="1" applyBorder="1" applyAlignment="1">
      <alignment horizontal="left" vertical="top"/>
    </xf>
    <xf numFmtId="164" fontId="8" fillId="2" borderId="20" xfId="2" applyNumberFormat="1" applyFont="1" applyFill="1" applyBorder="1" applyAlignment="1">
      <alignment horizontal="left" vertical="top"/>
    </xf>
    <xf numFmtId="164" fontId="11" fillId="2" borderId="20" xfId="2" applyNumberFormat="1" applyFont="1" applyFill="1" applyBorder="1" applyAlignment="1">
      <alignment horizontal="left" vertical="top"/>
    </xf>
    <xf numFmtId="0" fontId="9" fillId="2" borderId="2" xfId="3" applyFont="1" applyFill="1" applyBorder="1" applyAlignment="1">
      <alignment horizontal="left" vertical="top" wrapText="1"/>
    </xf>
    <xf numFmtId="164" fontId="11" fillId="3" borderId="20" xfId="4" applyNumberFormat="1" applyFont="1" applyFill="1" applyBorder="1" applyAlignment="1">
      <alignment horizontal="left" vertical="top"/>
    </xf>
    <xf numFmtId="0" fontId="11" fillId="2" borderId="20" xfId="3" applyFont="1" applyFill="1" applyBorder="1" applyAlignment="1">
      <alignment horizontal="left" vertical="top"/>
    </xf>
    <xf numFmtId="9" fontId="10" fillId="2" borderId="20" xfId="3" applyNumberFormat="1" applyFont="1" applyFill="1" applyBorder="1" applyAlignment="1">
      <alignment horizontal="left" vertical="top"/>
    </xf>
    <xf numFmtId="9" fontId="11" fillId="2" borderId="20" xfId="3" applyNumberFormat="1" applyFont="1" applyFill="1" applyBorder="1" applyAlignment="1">
      <alignment horizontal="left" vertical="top"/>
    </xf>
    <xf numFmtId="9" fontId="10" fillId="5" borderId="20" xfId="3" applyNumberFormat="1" applyFont="1" applyFill="1" applyBorder="1" applyAlignment="1">
      <alignment horizontal="center" vertical="center"/>
    </xf>
    <xf numFmtId="49" fontId="9" fillId="2" borderId="20" xfId="3" applyNumberFormat="1" applyFont="1" applyFill="1" applyBorder="1" applyAlignment="1">
      <alignment horizontal="left" vertical="top"/>
    </xf>
    <xf numFmtId="164" fontId="9" fillId="7" borderId="20" xfId="3" applyNumberFormat="1" applyFont="1" applyFill="1" applyBorder="1" applyAlignment="1">
      <alignment horizontal="left" vertical="top"/>
    </xf>
    <xf numFmtId="9" fontId="16" fillId="4" borderId="20" xfId="3" applyNumberFormat="1" applyFont="1" applyFill="1" applyBorder="1" applyAlignment="1">
      <alignment horizontal="center" vertical="center"/>
    </xf>
    <xf numFmtId="0" fontId="17" fillId="2" borderId="2" xfId="3" applyFont="1" applyFill="1" applyBorder="1" applyAlignment="1">
      <alignment horizontal="left" vertical="top" wrapText="1"/>
    </xf>
    <xf numFmtId="0" fontId="7" fillId="2" borderId="25" xfId="3" applyFont="1" applyFill="1" applyBorder="1" applyAlignment="1">
      <alignment horizontal="center" vertical="center" wrapText="1"/>
    </xf>
    <xf numFmtId="164" fontId="8" fillId="0" borderId="20" xfId="4" applyNumberFormat="1" applyFont="1" applyFill="1" applyBorder="1" applyAlignment="1">
      <alignment horizontal="left" vertical="top"/>
    </xf>
    <xf numFmtId="0" fontId="7" fillId="2" borderId="26" xfId="3" applyFont="1" applyFill="1" applyBorder="1" applyAlignment="1">
      <alignment horizontal="center" vertical="center" wrapText="1"/>
    </xf>
    <xf numFmtId="0" fontId="4" fillId="2" borderId="20" xfId="3" applyFont="1" applyFill="1" applyBorder="1" applyAlignment="1">
      <alignment horizontal="left" vertical="top"/>
    </xf>
    <xf numFmtId="9" fontId="1" fillId="4" borderId="20" xfId="3" applyNumberFormat="1" applyFont="1" applyFill="1" applyBorder="1" applyAlignment="1">
      <alignment horizontal="left" vertical="top" wrapText="1"/>
    </xf>
    <xf numFmtId="9" fontId="1" fillId="5" borderId="20" xfId="3" applyNumberFormat="1" applyFont="1" applyFill="1" applyBorder="1" applyAlignment="1">
      <alignment horizontal="left" vertical="top" wrapText="1"/>
    </xf>
    <xf numFmtId="9" fontId="1" fillId="6" borderId="20" xfId="3" applyNumberFormat="1" applyFont="1" applyFill="1" applyBorder="1" applyAlignment="1">
      <alignment horizontal="left" vertical="top" wrapText="1"/>
    </xf>
    <xf numFmtId="166" fontId="9" fillId="3" borderId="20" xfId="1" applyNumberFormat="1" applyFont="1" applyFill="1" applyBorder="1" applyAlignment="1">
      <alignment horizontal="left" vertical="top"/>
    </xf>
    <xf numFmtId="166" fontId="11" fillId="3" borderId="20" xfId="1" applyNumberFormat="1" applyFont="1" applyFill="1" applyBorder="1" applyAlignment="1">
      <alignment horizontal="left" vertical="top"/>
    </xf>
    <xf numFmtId="166" fontId="11" fillId="2" borderId="20" xfId="1" applyNumberFormat="1" applyFont="1" applyFill="1" applyBorder="1" applyAlignment="1">
      <alignment horizontal="left" vertical="top"/>
    </xf>
    <xf numFmtId="0" fontId="11" fillId="2" borderId="20" xfId="4" applyNumberFormat="1" applyFont="1" applyFill="1" applyBorder="1" applyAlignment="1">
      <alignment horizontal="left" vertical="top"/>
    </xf>
    <xf numFmtId="166" fontId="10" fillId="5" borderId="20" xfId="3" applyNumberFormat="1" applyFont="1" applyFill="1" applyBorder="1" applyAlignment="1">
      <alignment horizontal="center" vertical="center"/>
    </xf>
    <xf numFmtId="9" fontId="10" fillId="0" borderId="20" xfId="2" applyNumberFormat="1" applyFont="1" applyFill="1" applyBorder="1" applyAlignment="1">
      <alignment horizontal="center" vertical="center"/>
    </xf>
    <xf numFmtId="0" fontId="11" fillId="0" borderId="24" xfId="3" applyFont="1" applyFill="1" applyBorder="1" applyAlignment="1">
      <alignment horizontal="center" vertical="center"/>
    </xf>
    <xf numFmtId="0" fontId="9" fillId="2" borderId="2" xfId="3" applyFont="1" applyFill="1" applyBorder="1" applyAlignment="1">
      <alignment horizontal="left" vertical="top"/>
    </xf>
    <xf numFmtId="9" fontId="10" fillId="6" borderId="20" xfId="3" applyNumberFormat="1" applyFont="1" applyFill="1" applyBorder="1" applyAlignment="1">
      <alignment horizontal="center" vertical="center"/>
    </xf>
    <xf numFmtId="0" fontId="11" fillId="6" borderId="24" xfId="3" applyFont="1" applyFill="1" applyBorder="1" applyAlignment="1">
      <alignment horizontal="center" vertical="center" wrapText="1"/>
    </xf>
    <xf numFmtId="164" fontId="3" fillId="2" borderId="20" xfId="3" applyNumberFormat="1" applyFont="1" applyFill="1" applyBorder="1" applyAlignment="1">
      <alignment horizontal="left" vertical="top"/>
    </xf>
    <xf numFmtId="0" fontId="11" fillId="4" borderId="22" xfId="3" applyFont="1" applyFill="1" applyBorder="1" applyAlignment="1">
      <alignment horizontal="center" vertical="center" wrapText="1"/>
    </xf>
    <xf numFmtId="10" fontId="17" fillId="2" borderId="2" xfId="3" applyNumberFormat="1" applyFont="1" applyFill="1" applyBorder="1" applyAlignment="1">
      <alignment vertical="center" wrapText="1"/>
    </xf>
    <xf numFmtId="164" fontId="11" fillId="2" borderId="20" xfId="3" applyNumberFormat="1" applyFont="1" applyFill="1" applyBorder="1" applyAlignment="1">
      <alignment horizontal="left" vertical="top"/>
    </xf>
    <xf numFmtId="0" fontId="17" fillId="2" borderId="2" xfId="3" applyFont="1" applyFill="1" applyBorder="1" applyAlignment="1">
      <alignment vertical="center" wrapText="1"/>
    </xf>
    <xf numFmtId="9" fontId="9" fillId="3" borderId="20" xfId="2" applyFont="1" applyFill="1" applyBorder="1" applyAlignment="1">
      <alignment horizontal="left" vertical="top"/>
    </xf>
    <xf numFmtId="9" fontId="11" fillId="3" borderId="20" xfId="2" applyFont="1" applyFill="1" applyBorder="1" applyAlignment="1">
      <alignment horizontal="left" vertical="top"/>
    </xf>
    <xf numFmtId="9" fontId="11" fillId="2" borderId="20" xfId="2" applyFont="1" applyFill="1" applyBorder="1" applyAlignment="1">
      <alignment horizontal="left" vertical="top"/>
    </xf>
    <xf numFmtId="0" fontId="11" fillId="5" borderId="24" xfId="3" applyFont="1" applyFill="1" applyBorder="1" applyAlignment="1">
      <alignment horizontal="center" vertical="center" wrapText="1"/>
    </xf>
    <xf numFmtId="164" fontId="1" fillId="3" borderId="20" xfId="4" applyNumberFormat="1" applyFont="1" applyFill="1" applyBorder="1" applyAlignment="1">
      <alignment horizontal="left" vertical="top"/>
    </xf>
    <xf numFmtId="164" fontId="1" fillId="3" borderId="20" xfId="2" applyNumberFormat="1" applyFont="1" applyFill="1" applyBorder="1" applyAlignment="1">
      <alignment horizontal="left" vertical="top"/>
    </xf>
    <xf numFmtId="164" fontId="3" fillId="3" borderId="20" xfId="3" applyNumberFormat="1" applyFont="1" applyFill="1" applyBorder="1" applyAlignment="1">
      <alignment horizontal="left" vertical="top"/>
    </xf>
    <xf numFmtId="164" fontId="11" fillId="3" borderId="20" xfId="3" applyNumberFormat="1" applyFont="1" applyFill="1" applyBorder="1" applyAlignment="1">
      <alignment horizontal="left" vertical="top"/>
    </xf>
    <xf numFmtId="164" fontId="18" fillId="2" borderId="20" xfId="5" applyNumberFormat="1" applyFont="1" applyFill="1" applyBorder="1" applyAlignment="1">
      <alignment horizontal="left" vertical="top"/>
    </xf>
    <xf numFmtId="9" fontId="11" fillId="3" borderId="20" xfId="1" applyNumberFormat="1" applyFont="1" applyFill="1" applyBorder="1" applyAlignment="1">
      <alignment horizontal="left" vertical="top"/>
    </xf>
    <xf numFmtId="165" fontId="11" fillId="2" borderId="20" xfId="1" applyFont="1" applyFill="1" applyBorder="1" applyAlignment="1">
      <alignment horizontal="left" vertical="top"/>
    </xf>
    <xf numFmtId="164" fontId="11" fillId="3" borderId="20" xfId="6" applyNumberFormat="1" applyFont="1" applyFill="1" applyBorder="1" applyAlignment="1">
      <alignment horizontal="left" vertical="top"/>
    </xf>
    <xf numFmtId="16" fontId="4" fillId="2" borderId="20" xfId="3" applyNumberFormat="1" applyFont="1" applyFill="1" applyBorder="1" applyAlignment="1">
      <alignment horizontal="left" vertical="top"/>
    </xf>
    <xf numFmtId="9" fontId="9" fillId="3" borderId="20" xfId="1" applyNumberFormat="1" applyFont="1" applyFill="1" applyBorder="1" applyAlignment="1">
      <alignment horizontal="left" vertical="top"/>
    </xf>
    <xf numFmtId="9" fontId="10" fillId="4" borderId="20" xfId="2" applyNumberFormat="1" applyFont="1" applyFill="1" applyBorder="1" applyAlignment="1">
      <alignment horizontal="center" vertical="center"/>
    </xf>
    <xf numFmtId="0" fontId="9" fillId="3" borderId="20" xfId="3" applyNumberFormat="1" applyFont="1" applyFill="1" applyBorder="1" applyAlignment="1">
      <alignment horizontal="left" vertical="top" wrapText="1"/>
    </xf>
    <xf numFmtId="165" fontId="9" fillId="3" borderId="20" xfId="1" applyFont="1" applyFill="1" applyBorder="1" applyAlignment="1">
      <alignment horizontal="left" vertical="top"/>
    </xf>
    <xf numFmtId="165" fontId="11" fillId="3" borderId="20" xfId="1" applyFont="1" applyFill="1" applyBorder="1" applyAlignment="1">
      <alignment horizontal="left" vertical="top"/>
    </xf>
    <xf numFmtId="164" fontId="10" fillId="4" borderId="20" xfId="2" applyNumberFormat="1" applyFont="1" applyFill="1" applyBorder="1" applyAlignment="1">
      <alignment horizontal="center" vertical="center"/>
    </xf>
    <xf numFmtId="0" fontId="7" fillId="2" borderId="27" xfId="3" applyFont="1" applyFill="1" applyBorder="1" applyAlignment="1">
      <alignment horizontal="center" vertical="center" wrapText="1"/>
    </xf>
    <xf numFmtId="164" fontId="1" fillId="3" borderId="20" xfId="3" applyNumberFormat="1" applyFont="1" applyFill="1" applyBorder="1" applyAlignment="1">
      <alignment horizontal="center" vertical="center"/>
    </xf>
    <xf numFmtId="164" fontId="1" fillId="2" borderId="20" xfId="3" applyNumberFormat="1" applyFont="1" applyFill="1" applyBorder="1" applyAlignment="1">
      <alignment horizontal="center" vertical="center"/>
    </xf>
    <xf numFmtId="0" fontId="7" fillId="2" borderId="0" xfId="3" applyFont="1" applyFill="1" applyBorder="1" applyAlignment="1">
      <alignment horizontal="center" vertical="center" wrapText="1"/>
    </xf>
    <xf numFmtId="164" fontId="10" fillId="0" borderId="20" xfId="2" applyNumberFormat="1" applyFont="1" applyFill="1" applyBorder="1" applyAlignment="1">
      <alignment horizontal="center" vertical="center"/>
    </xf>
    <xf numFmtId="164" fontId="8" fillId="3" borderId="20" xfId="4" applyNumberFormat="1" applyFont="1" applyFill="1" applyBorder="1" applyAlignment="1">
      <alignment horizontal="left" vertical="top"/>
    </xf>
    <xf numFmtId="9" fontId="10" fillId="5" borderId="20" xfId="2" applyNumberFormat="1" applyFont="1" applyFill="1" applyBorder="1" applyAlignment="1">
      <alignment horizontal="center" vertical="center"/>
    </xf>
    <xf numFmtId="0" fontId="9" fillId="0" borderId="20" xfId="3" applyFont="1" applyFill="1" applyBorder="1" applyAlignment="1">
      <alignment horizontal="left" vertical="top" wrapText="1"/>
    </xf>
    <xf numFmtId="10" fontId="4" fillId="2" borderId="20" xfId="3" applyNumberFormat="1" applyFont="1" applyFill="1" applyBorder="1" applyAlignment="1">
      <alignment horizontal="left" vertical="top"/>
    </xf>
    <xf numFmtId="0" fontId="11" fillId="3" borderId="20" xfId="4" applyNumberFormat="1" applyFont="1" applyFill="1" applyBorder="1" applyAlignment="1">
      <alignment horizontal="left" vertical="top"/>
    </xf>
    <xf numFmtId="0" fontId="9" fillId="3" borderId="20" xfId="3" applyNumberFormat="1" applyFont="1" applyFill="1" applyBorder="1" applyAlignment="1">
      <alignment horizontal="left" vertical="top"/>
    </xf>
    <xf numFmtId="0" fontId="11" fillId="3" borderId="20" xfId="3" applyNumberFormat="1" applyFont="1" applyFill="1" applyBorder="1" applyAlignment="1">
      <alignment horizontal="left" vertical="top"/>
    </xf>
    <xf numFmtId="0" fontId="8" fillId="2" borderId="20" xfId="4" applyNumberFormat="1" applyFont="1" applyFill="1" applyBorder="1" applyAlignment="1">
      <alignment horizontal="left" vertical="top"/>
    </xf>
    <xf numFmtId="0" fontId="10" fillId="4" borderId="20" xfId="2" applyNumberFormat="1" applyFont="1" applyFill="1" applyBorder="1" applyAlignment="1">
      <alignment horizontal="center" vertical="center"/>
    </xf>
    <xf numFmtId="164" fontId="10" fillId="5" borderId="20" xfId="2" applyNumberFormat="1" applyFont="1" applyFill="1" applyBorder="1" applyAlignment="1">
      <alignment horizontal="center" vertical="center"/>
    </xf>
    <xf numFmtId="0" fontId="9" fillId="2" borderId="28" xfId="3" applyFont="1" applyFill="1" applyBorder="1" applyAlignment="1">
      <alignment horizontal="left" vertical="top" wrapText="1"/>
    </xf>
    <xf numFmtId="9" fontId="1" fillId="4" borderId="28" xfId="3" applyNumberFormat="1" applyFont="1" applyFill="1" applyBorder="1" applyAlignment="1">
      <alignment horizontal="left" vertical="top"/>
    </xf>
    <xf numFmtId="9" fontId="1" fillId="5" borderId="28" xfId="3" applyNumberFormat="1" applyFont="1" applyFill="1" applyBorder="1" applyAlignment="1">
      <alignment horizontal="left" vertical="top"/>
    </xf>
    <xf numFmtId="9" fontId="1" fillId="6" borderId="28" xfId="3" applyNumberFormat="1" applyFont="1" applyFill="1" applyBorder="1" applyAlignment="1">
      <alignment horizontal="left" vertical="top"/>
    </xf>
    <xf numFmtId="164" fontId="9" fillId="2" borderId="28" xfId="3" applyNumberFormat="1" applyFont="1" applyFill="1" applyBorder="1" applyAlignment="1">
      <alignment horizontal="left" vertical="top"/>
    </xf>
    <xf numFmtId="164" fontId="7" fillId="4" borderId="28" xfId="3" applyNumberFormat="1" applyFont="1" applyFill="1" applyBorder="1" applyAlignment="1">
      <alignment horizontal="center" vertical="center"/>
    </xf>
    <xf numFmtId="0" fontId="9" fillId="2" borderId="28" xfId="3" applyFont="1" applyFill="1" applyBorder="1" applyAlignment="1">
      <alignment horizontal="left" vertical="top"/>
    </xf>
    <xf numFmtId="164" fontId="8" fillId="2" borderId="28" xfId="4" applyNumberFormat="1" applyFont="1" applyFill="1" applyBorder="1" applyAlignment="1">
      <alignment horizontal="left" vertical="top"/>
    </xf>
    <xf numFmtId="164" fontId="11" fillId="2" borderId="28" xfId="4" applyNumberFormat="1" applyFont="1" applyFill="1" applyBorder="1" applyAlignment="1">
      <alignment horizontal="left" vertical="top"/>
    </xf>
    <xf numFmtId="9" fontId="10" fillId="0" borderId="20" xfId="3" applyNumberFormat="1" applyFont="1" applyFill="1" applyBorder="1" applyAlignment="1">
      <alignment horizontal="center" vertical="center"/>
    </xf>
    <xf numFmtId="0" fontId="11" fillId="0" borderId="20" xfId="3" applyFont="1" applyFill="1" applyBorder="1" applyAlignment="1">
      <alignment horizontal="left" vertical="top" wrapText="1"/>
    </xf>
    <xf numFmtId="9" fontId="3" fillId="4" borderId="28" xfId="3" applyNumberFormat="1" applyFont="1" applyFill="1" applyBorder="1" applyAlignment="1">
      <alignment horizontal="left" vertical="top"/>
    </xf>
    <xf numFmtId="9" fontId="3" fillId="5" borderId="28" xfId="3" applyNumberFormat="1" applyFont="1" applyFill="1" applyBorder="1" applyAlignment="1">
      <alignment horizontal="left" vertical="top"/>
    </xf>
    <xf numFmtId="9" fontId="3" fillId="6" borderId="28" xfId="3" applyNumberFormat="1" applyFont="1" applyFill="1" applyBorder="1" applyAlignment="1">
      <alignment horizontal="left" vertical="top"/>
    </xf>
    <xf numFmtId="164" fontId="9" fillId="3" borderId="28" xfId="3" applyNumberFormat="1" applyFont="1" applyFill="1" applyBorder="1" applyAlignment="1">
      <alignment horizontal="left" vertical="top"/>
    </xf>
    <xf numFmtId="164" fontId="8" fillId="3" borderId="28" xfId="4" applyNumberFormat="1" applyFont="1" applyFill="1" applyBorder="1" applyAlignment="1">
      <alignment horizontal="left" vertical="top"/>
    </xf>
    <xf numFmtId="0" fontId="11" fillId="0" borderId="24" xfId="3" applyFont="1" applyFill="1" applyBorder="1" applyAlignment="1">
      <alignment horizontal="center" vertical="center" wrapText="1"/>
    </xf>
    <xf numFmtId="9" fontId="1" fillId="2" borderId="29" xfId="3" applyNumberFormat="1" applyFont="1" applyFill="1" applyBorder="1" applyAlignment="1">
      <alignment horizontal="left" vertical="top"/>
    </xf>
    <xf numFmtId="0" fontId="9" fillId="2" borderId="29" xfId="3" applyFont="1" applyFill="1" applyBorder="1" applyAlignment="1">
      <alignment horizontal="left" vertical="top" wrapText="1"/>
    </xf>
    <xf numFmtId="9" fontId="1" fillId="4" borderId="29" xfId="3" applyNumberFormat="1" applyFont="1" applyFill="1" applyBorder="1" applyAlignment="1">
      <alignment horizontal="left" vertical="top"/>
    </xf>
    <xf numFmtId="9" fontId="1" fillId="5" borderId="29" xfId="3" applyNumberFormat="1" applyFont="1" applyFill="1" applyBorder="1" applyAlignment="1">
      <alignment horizontal="left" vertical="top"/>
    </xf>
    <xf numFmtId="9" fontId="1" fillId="6" borderId="29" xfId="3" applyNumberFormat="1" applyFont="1" applyFill="1" applyBorder="1" applyAlignment="1">
      <alignment horizontal="left" vertical="top"/>
    </xf>
    <xf numFmtId="0" fontId="9" fillId="2" borderId="29" xfId="3" applyFont="1" applyFill="1" applyBorder="1" applyAlignment="1">
      <alignment horizontal="left" vertical="top"/>
    </xf>
    <xf numFmtId="164" fontId="9" fillId="2" borderId="29" xfId="3" applyNumberFormat="1" applyFont="1" applyFill="1" applyBorder="1" applyAlignment="1">
      <alignment horizontal="left" vertical="top"/>
    </xf>
    <xf numFmtId="164" fontId="8" fillId="2" borderId="29" xfId="4" applyNumberFormat="1" applyFont="1" applyFill="1" applyBorder="1" applyAlignment="1">
      <alignment horizontal="left" vertical="top"/>
    </xf>
    <xf numFmtId="164" fontId="11" fillId="2" borderId="29" xfId="4" applyNumberFormat="1" applyFont="1" applyFill="1" applyBorder="1" applyAlignment="1">
      <alignment horizontal="left" vertical="top"/>
    </xf>
    <xf numFmtId="0" fontId="7" fillId="2" borderId="0" xfId="3" applyFont="1" applyFill="1" applyAlignment="1">
      <alignment horizontal="left" vertical="top"/>
    </xf>
    <xf numFmtId="0" fontId="1" fillId="2" borderId="0" xfId="3" applyFont="1" applyFill="1" applyAlignment="1">
      <alignment horizontal="left" vertical="top"/>
    </xf>
    <xf numFmtId="9" fontId="9" fillId="2" borderId="0" xfId="3" applyNumberFormat="1" applyFont="1" applyFill="1" applyAlignment="1">
      <alignment horizontal="right" vertical="center"/>
    </xf>
    <xf numFmtId="0" fontId="2" fillId="8" borderId="15" xfId="3" applyFont="1" applyFill="1" applyBorder="1" applyAlignment="1">
      <alignment horizontal="center" vertical="center"/>
    </xf>
    <xf numFmtId="0" fontId="5" fillId="8" borderId="16" xfId="3" applyFont="1" applyFill="1" applyBorder="1" applyAlignment="1">
      <alignment horizontal="center" vertical="center" wrapText="1"/>
    </xf>
    <xf numFmtId="0" fontId="2" fillId="8" borderId="16" xfId="3" applyFont="1" applyFill="1" applyBorder="1" applyAlignment="1">
      <alignment horizontal="center" vertical="center" wrapText="1"/>
    </xf>
    <xf numFmtId="0" fontId="2" fillId="8" borderId="16" xfId="3" applyFont="1" applyFill="1" applyBorder="1" applyAlignment="1">
      <alignment horizontal="center" vertical="center"/>
    </xf>
    <xf numFmtId="0" fontId="2" fillId="9" borderId="16" xfId="3" applyFont="1" applyFill="1" applyBorder="1" applyAlignment="1">
      <alignment horizontal="center" vertical="center" wrapText="1"/>
    </xf>
    <xf numFmtId="9" fontId="2" fillId="9" borderId="16" xfId="3" applyNumberFormat="1" applyFont="1" applyFill="1" applyBorder="1" applyAlignment="1">
      <alignment vertical="center" wrapText="1"/>
    </xf>
    <xf numFmtId="0" fontId="2" fillId="9" borderId="17" xfId="3" applyFont="1" applyFill="1" applyBorder="1" applyAlignment="1">
      <alignment horizontal="center" vertical="center" wrapText="1"/>
    </xf>
  </cellXfs>
  <cellStyles count="7">
    <cellStyle name="Millares" xfId="1" builtinId="3"/>
    <cellStyle name="Millares [0] 2" xfId="5"/>
    <cellStyle name="Normal" xfId="0" builtinId="0"/>
    <cellStyle name="Normal 2" xfId="3"/>
    <cellStyle name="Normal 2 2" xfId="6"/>
    <cellStyle name="Porcentaje" xfId="2" builtinId="5"/>
    <cellStyle name="Porcentaje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133350</xdr:rowOff>
    </xdr:from>
    <xdr:to>
      <xdr:col>2</xdr:col>
      <xdr:colOff>142875</xdr:colOff>
      <xdr:row>2</xdr:row>
      <xdr:rowOff>190500</xdr:rowOff>
    </xdr:to>
    <xdr:pic>
      <xdr:nvPicPr>
        <xdr:cNvPr id="2" name="2 Imagen" descr="Logo FUGA ALCALDIA-0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33350"/>
          <a:ext cx="1600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matriz_de_indicadores_i_semestre_2020._monitoreo_2_linea_15jul2020%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Indicadores 2020"/>
      <sheetName val="PLA_Cumplim objet estrat"/>
      <sheetName val="PLA_Plan Participac Ciud"/>
      <sheetName val="COM_Visitas Pag web"/>
      <sheetName val="COM_Solic Comunic GLPI"/>
      <sheetName val="CEM_PM Procesos"/>
      <sheetName val="CEM_Cump Plan Anticorrup"/>
      <sheetName val="CEM_Cumpl Plan Auditor"/>
      <sheetName val="A-C_Iniciativas apoyadas"/>
      <sheetName val="A-C Participantes"/>
      <sheetName val="GJ Represent.Judicial"/>
      <sheetName val="GJ Actividades divulgacion"/>
      <sheetName val="GJ Procesos Tramitados"/>
      <sheetName val="GJ Actividades Formacion"/>
      <sheetName val="GRF_Cierre Cont Inv Oport"/>
      <sheetName val="GRF_Elementos entregados"/>
      <sheetName val="GRF_Exact Inventarios "/>
      <sheetName val="GRF_Cumpl Plan Mtt"/>
      <sheetName val="GRF_Ahorro agua"/>
      <sheetName val="GRF_Ahorro energía"/>
      <sheetName val="GRF_Residuos Aprovechables"/>
      <sheetName val="GRF_Activ Plan AccPIGA"/>
      <sheetName val="GTI_Solic Req Incid"/>
      <sheetName val="GTI_Oport Atenc Solic Req"/>
      <sheetName val="GTI_Mtto Infra Tecn"/>
      <sheetName val="GFI_Ejc Prsup Func"/>
      <sheetName val="GFI_Ejc Prsup ProyInv"/>
      <sheetName val="GFI_Ejc Giros Func"/>
      <sheetName val="GFI_Ejc Giros ProyInv"/>
      <sheetName val="GFI_PAC Vig Ejec"/>
      <sheetName val="GFI_PAC Reservas Ejec"/>
      <sheetName val="GFI Info_Boletín Tesorería"/>
      <sheetName val="GFI_Present Estados Financ"/>
      <sheetName val="GFI_Elabor Conc Bancarias"/>
      <sheetName val="ATC_Quejas Reclamos"/>
      <sheetName val="ATC_Atenc PQRS"/>
      <sheetName val="GDO_Centraliz Series Doc"/>
      <sheetName val="GDO_Conserv Documental"/>
      <sheetName val="GDO_Tiempo Correspondencia"/>
      <sheetName val="GTH_Pago Aportes"/>
      <sheetName val="GTH_ Eval Cond Salud"/>
      <sheetName val="GTH_Cumpl Plan Inst"/>
      <sheetName val="GTH_Cumpl Plan Bien"/>
      <sheetName val="GTH AUSENTISMO LABORAL"/>
      <sheetName val="GTH Ejec Plan SST"/>
      <sheetName val="GTHFrecuencia de accidentalidad"/>
      <sheetName val="GTH Preval EL"/>
      <sheetName val="GTHSeveridad de accidentalidad"/>
      <sheetName val="GTHIncidencia de E L"/>
      <sheetName val="GTHA Propor Accidentes mortales"/>
    </sheetNames>
    <sheetDataSet>
      <sheetData sheetId="0"/>
      <sheetData sheetId="1">
        <row r="22">
          <cell r="E22">
            <v>0.72389999999999999</v>
          </cell>
        </row>
        <row r="23">
          <cell r="E23">
            <v>0.72389999999999999</v>
          </cell>
        </row>
      </sheetData>
      <sheetData sheetId="2">
        <row r="22">
          <cell r="E22">
            <v>1</v>
          </cell>
        </row>
      </sheetData>
      <sheetData sheetId="3">
        <row r="22">
          <cell r="E22">
            <v>0.89714285714285713</v>
          </cell>
        </row>
        <row r="23">
          <cell r="E23">
            <v>0.7116190476190476</v>
          </cell>
        </row>
        <row r="24">
          <cell r="E24">
            <v>0.82095238095238099</v>
          </cell>
        </row>
        <row r="25">
          <cell r="E25">
            <v>0.88771428571428568</v>
          </cell>
        </row>
        <row r="26">
          <cell r="E26">
            <v>1.3062857142857143</v>
          </cell>
        </row>
        <row r="27">
          <cell r="E27">
            <v>1.009047619047619</v>
          </cell>
        </row>
      </sheetData>
      <sheetData sheetId="4">
        <row r="22">
          <cell r="E22">
            <v>0.72072072072072069</v>
          </cell>
        </row>
        <row r="23">
          <cell r="E23">
            <v>0.98013245033112584</v>
          </cell>
        </row>
      </sheetData>
      <sheetData sheetId="5">
        <row r="22">
          <cell r="E22">
            <v>0.67391304347826086</v>
          </cell>
        </row>
      </sheetData>
      <sheetData sheetId="6">
        <row r="22">
          <cell r="E22">
            <v>1</v>
          </cell>
        </row>
      </sheetData>
      <sheetData sheetId="7">
        <row r="22">
          <cell r="E22">
            <v>1</v>
          </cell>
        </row>
      </sheetData>
      <sheetData sheetId="8">
        <row r="22">
          <cell r="E22">
            <v>1.0714285714285714</v>
          </cell>
        </row>
        <row r="24">
          <cell r="E24" t="e">
            <v>#DIV/0!</v>
          </cell>
        </row>
      </sheetData>
      <sheetData sheetId="9">
        <row r="22">
          <cell r="E22">
            <v>1.2493883451957295</v>
          </cell>
        </row>
        <row r="24">
          <cell r="E24" t="e">
            <v>#DIV/0!</v>
          </cell>
        </row>
      </sheetData>
      <sheetData sheetId="10">
        <row r="22">
          <cell r="E22">
            <v>1</v>
          </cell>
        </row>
      </sheetData>
      <sheetData sheetId="11">
        <row r="22">
          <cell r="E22">
            <v>1</v>
          </cell>
        </row>
      </sheetData>
      <sheetData sheetId="12">
        <row r="22">
          <cell r="E22">
            <v>1</v>
          </cell>
        </row>
      </sheetData>
      <sheetData sheetId="13">
        <row r="22">
          <cell r="E22">
            <v>1</v>
          </cell>
        </row>
      </sheetData>
      <sheetData sheetId="14">
        <row r="22">
          <cell r="E22">
            <v>5</v>
          </cell>
        </row>
        <row r="23">
          <cell r="E23">
            <v>9</v>
          </cell>
        </row>
        <row r="24">
          <cell r="E24">
            <v>6</v>
          </cell>
        </row>
        <row r="25">
          <cell r="E25">
            <v>5</v>
          </cell>
        </row>
        <row r="26">
          <cell r="E26">
            <v>5</v>
          </cell>
        </row>
        <row r="27">
          <cell r="E27">
            <v>5</v>
          </cell>
        </row>
      </sheetData>
      <sheetData sheetId="15">
        <row r="22">
          <cell r="E22">
            <v>0.99962176729232666</v>
          </cell>
        </row>
        <row r="23">
          <cell r="E23">
            <v>0.94805194805194803</v>
          </cell>
        </row>
        <row r="24">
          <cell r="E24" t="e">
            <v>#DIV/0!</v>
          </cell>
        </row>
        <row r="25">
          <cell r="E25" t="e">
            <v>#DIV/0!</v>
          </cell>
        </row>
      </sheetData>
      <sheetData sheetId="16"/>
      <sheetData sheetId="17">
        <row r="22">
          <cell r="E22">
            <v>0.1</v>
          </cell>
        </row>
        <row r="23">
          <cell r="E23">
            <v>0.54545454545454541</v>
          </cell>
        </row>
        <row r="24">
          <cell r="E24" t="e">
            <v>#DIV/0!</v>
          </cell>
        </row>
        <row r="25">
          <cell r="E25" t="e">
            <v>#DIV/0!</v>
          </cell>
        </row>
      </sheetData>
      <sheetData sheetId="18">
        <row r="22">
          <cell r="E22">
            <v>-0.6450511945392492</v>
          </cell>
        </row>
        <row r="23">
          <cell r="E23">
            <v>0.24087591240875914</v>
          </cell>
        </row>
      </sheetData>
      <sheetData sheetId="19">
        <row r="22">
          <cell r="E22">
            <v>-8.6607669616519167E-2</v>
          </cell>
        </row>
        <row r="23">
          <cell r="E23">
            <v>-0.44672566371681416</v>
          </cell>
        </row>
        <row r="24">
          <cell r="E24">
            <v>-0.36802359882005897</v>
          </cell>
        </row>
        <row r="25">
          <cell r="E25">
            <v>-0.49073746312684363</v>
          </cell>
        </row>
        <row r="26">
          <cell r="E26">
            <v>-0.29522123893805308</v>
          </cell>
        </row>
        <row r="27">
          <cell r="E27">
            <v>-0.5795870206489675</v>
          </cell>
        </row>
      </sheetData>
      <sheetData sheetId="20">
        <row r="22">
          <cell r="E22">
            <v>-0.41733333333333333</v>
          </cell>
        </row>
      </sheetData>
      <sheetData sheetId="21">
        <row r="22">
          <cell r="E22">
            <v>0.41379310344827586</v>
          </cell>
        </row>
      </sheetData>
      <sheetData sheetId="22">
        <row r="22">
          <cell r="E22">
            <v>100</v>
          </cell>
        </row>
        <row r="23">
          <cell r="E23">
            <v>100</v>
          </cell>
        </row>
        <row r="24">
          <cell r="E24">
            <v>100</v>
          </cell>
        </row>
        <row r="25">
          <cell r="E25">
            <v>100</v>
          </cell>
        </row>
        <row r="26">
          <cell r="E26">
            <v>100</v>
          </cell>
        </row>
        <row r="27">
          <cell r="E27">
            <v>100</v>
          </cell>
        </row>
      </sheetData>
      <sheetData sheetId="23">
        <row r="22">
          <cell r="E22">
            <v>62.5</v>
          </cell>
        </row>
        <row r="23">
          <cell r="E23">
            <v>91.803278688524586</v>
          </cell>
        </row>
        <row r="24">
          <cell r="E24">
            <v>100</v>
          </cell>
        </row>
        <row r="25">
          <cell r="E25">
            <v>65.306122448979593</v>
          </cell>
        </row>
        <row r="26">
          <cell r="E26">
            <v>100</v>
          </cell>
        </row>
        <row r="27">
          <cell r="E27">
            <v>88.709677419354833</v>
          </cell>
        </row>
        <row r="28">
          <cell r="E28" t="e">
            <v>#DIV/0!</v>
          </cell>
        </row>
        <row r="29">
          <cell r="E29" t="e">
            <v>#DIV/0!</v>
          </cell>
        </row>
        <row r="30">
          <cell r="E30" t="e">
            <v>#DIV/0!</v>
          </cell>
        </row>
        <row r="31">
          <cell r="E31" t="e">
            <v>#DIV/0!</v>
          </cell>
        </row>
        <row r="32">
          <cell r="E32" t="e">
            <v>#DIV/0!</v>
          </cell>
        </row>
        <row r="33">
          <cell r="E33" t="e">
            <v>#DIV/0!</v>
          </cell>
        </row>
      </sheetData>
      <sheetData sheetId="24">
        <row r="22">
          <cell r="E22">
            <v>100</v>
          </cell>
        </row>
      </sheetData>
      <sheetData sheetId="25">
        <row r="22">
          <cell r="E22">
            <v>0.11547653909056976</v>
          </cell>
        </row>
        <row r="23">
          <cell r="E23">
            <v>9.1819451172321681E-2</v>
          </cell>
        </row>
        <row r="24">
          <cell r="E24">
            <v>0.10374153701051414</v>
          </cell>
        </row>
        <row r="25">
          <cell r="E25">
            <v>6.7426929035419622E-2</v>
          </cell>
        </row>
        <row r="26">
          <cell r="E26">
            <v>5.3825836292142014E-2</v>
          </cell>
        </row>
        <row r="27">
          <cell r="E27">
            <v>9.7021216373000901E-2</v>
          </cell>
        </row>
        <row r="28">
          <cell r="E28">
            <v>0</v>
          </cell>
        </row>
        <row r="29">
          <cell r="E29">
            <v>0</v>
          </cell>
        </row>
        <row r="30">
          <cell r="E30">
            <v>0</v>
          </cell>
        </row>
        <row r="31">
          <cell r="E31">
            <v>0</v>
          </cell>
        </row>
        <row r="32">
          <cell r="E32">
            <v>0</v>
          </cell>
        </row>
        <row r="33">
          <cell r="E33">
            <v>0</v>
          </cell>
        </row>
      </sheetData>
      <sheetData sheetId="26">
        <row r="22">
          <cell r="E22">
            <v>0.13639138567799711</v>
          </cell>
        </row>
        <row r="23">
          <cell r="E23">
            <v>5.4574751645736816E-2</v>
          </cell>
        </row>
        <row r="24">
          <cell r="E24">
            <v>4.8194221200214424E-2</v>
          </cell>
        </row>
        <row r="25">
          <cell r="E25">
            <v>1.4636218365947137E-2</v>
          </cell>
        </row>
        <row r="26">
          <cell r="E26">
            <v>0.1152635311733875</v>
          </cell>
        </row>
        <row r="27">
          <cell r="E27">
            <v>0</v>
          </cell>
        </row>
        <row r="28">
          <cell r="E28">
            <v>0</v>
          </cell>
        </row>
        <row r="29">
          <cell r="E29">
            <v>0</v>
          </cell>
        </row>
        <row r="30">
          <cell r="E30">
            <v>0</v>
          </cell>
        </row>
        <row r="31">
          <cell r="E31">
            <v>0</v>
          </cell>
        </row>
        <row r="32">
          <cell r="E32">
            <v>0</v>
          </cell>
        </row>
        <row r="33">
          <cell r="E33">
            <v>0</v>
          </cell>
        </row>
      </sheetData>
      <sheetData sheetId="27">
        <row r="22">
          <cell r="E22">
            <v>4.4213070366115048E-2</v>
          </cell>
        </row>
        <row r="23">
          <cell r="E23">
            <v>6.5953235181133885E-2</v>
          </cell>
        </row>
        <row r="24">
          <cell r="E24">
            <v>5.8882097084677211E-2</v>
          </cell>
        </row>
        <row r="25">
          <cell r="E25">
            <v>0.10770870807852409</v>
          </cell>
        </row>
        <row r="26">
          <cell r="E26">
            <v>4.3568743360775299E-2</v>
          </cell>
        </row>
        <row r="27">
          <cell r="E27">
            <v>0.11350325201782882</v>
          </cell>
        </row>
        <row r="28">
          <cell r="E28">
            <v>0</v>
          </cell>
        </row>
        <row r="29">
          <cell r="E29">
            <v>0</v>
          </cell>
        </row>
        <row r="30">
          <cell r="E30">
            <v>0</v>
          </cell>
        </row>
        <row r="31">
          <cell r="E31">
            <v>0</v>
          </cell>
        </row>
        <row r="32">
          <cell r="E32">
            <v>0</v>
          </cell>
        </row>
      </sheetData>
      <sheetData sheetId="28">
        <row r="22">
          <cell r="E22">
            <v>0</v>
          </cell>
        </row>
        <row r="23">
          <cell r="E23">
            <v>1.825500501409829E-2</v>
          </cell>
        </row>
        <row r="24">
          <cell r="E24">
            <v>1.6210629682338048E-2</v>
          </cell>
        </row>
        <row r="25">
          <cell r="E25">
            <v>3.7075057979608708E-2</v>
          </cell>
        </row>
        <row r="26">
          <cell r="E26">
            <v>2.6647323687587914E-2</v>
          </cell>
        </row>
        <row r="27">
          <cell r="E27">
            <v>4.3305891225601641E-2</v>
          </cell>
        </row>
        <row r="28">
          <cell r="E28">
            <v>0</v>
          </cell>
        </row>
        <row r="29">
          <cell r="E29">
            <v>0</v>
          </cell>
        </row>
        <row r="30">
          <cell r="E30">
            <v>0</v>
          </cell>
        </row>
        <row r="31">
          <cell r="E31">
            <v>0</v>
          </cell>
        </row>
        <row r="32">
          <cell r="E32">
            <v>0</v>
          </cell>
        </row>
        <row r="33">
          <cell r="E33">
            <v>0</v>
          </cell>
        </row>
      </sheetData>
      <sheetData sheetId="29">
        <row r="22">
          <cell r="E22">
            <v>0.82398228638819981</v>
          </cell>
        </row>
        <row r="23">
          <cell r="E23">
            <v>0.95294104112446665</v>
          </cell>
        </row>
        <row r="24">
          <cell r="E24">
            <v>0.72794618199262595</v>
          </cell>
        </row>
        <row r="25">
          <cell r="E25">
            <v>0.93461106625245693</v>
          </cell>
        </row>
        <row r="26">
          <cell r="E26">
            <v>0.77395710213529378</v>
          </cell>
        </row>
        <row r="27">
          <cell r="E27">
            <v>0.93128970536079292</v>
          </cell>
        </row>
        <row r="28">
          <cell r="E28" t="e">
            <v>#DIV/0!</v>
          </cell>
        </row>
        <row r="29">
          <cell r="E29" t="e">
            <v>#DIV/0!</v>
          </cell>
        </row>
        <row r="30">
          <cell r="E30" t="e">
            <v>#DIV/0!</v>
          </cell>
        </row>
        <row r="31">
          <cell r="E31" t="e">
            <v>#DIV/0!</v>
          </cell>
        </row>
        <row r="32">
          <cell r="E32" t="e">
            <v>#DIV/0!</v>
          </cell>
        </row>
        <row r="33">
          <cell r="E33" t="e">
            <v>#DIV/0!</v>
          </cell>
        </row>
      </sheetData>
      <sheetData sheetId="30">
        <row r="22">
          <cell r="E22">
            <v>0</v>
          </cell>
        </row>
        <row r="23">
          <cell r="E23">
            <v>1</v>
          </cell>
        </row>
        <row r="24">
          <cell r="E24">
            <v>1.1415280344737964</v>
          </cell>
        </row>
        <row r="25">
          <cell r="E25">
            <v>3.1481536387535756</v>
          </cell>
        </row>
        <row r="28">
          <cell r="E28">
            <v>0</v>
          </cell>
        </row>
        <row r="29">
          <cell r="E29">
            <v>0</v>
          </cell>
        </row>
        <row r="30">
          <cell r="E30">
            <v>0</v>
          </cell>
        </row>
        <row r="31">
          <cell r="E31">
            <v>0</v>
          </cell>
        </row>
        <row r="32">
          <cell r="E32">
            <v>0</v>
          </cell>
        </row>
      </sheetData>
      <sheetData sheetId="31">
        <row r="22">
          <cell r="E22">
            <v>1</v>
          </cell>
        </row>
        <row r="23">
          <cell r="E23">
            <v>1</v>
          </cell>
        </row>
        <row r="24">
          <cell r="E24">
            <v>1</v>
          </cell>
        </row>
        <row r="25">
          <cell r="E25">
            <v>1</v>
          </cell>
        </row>
        <row r="26">
          <cell r="E26">
            <v>1</v>
          </cell>
        </row>
        <row r="27">
          <cell r="E27">
            <v>1</v>
          </cell>
        </row>
        <row r="28">
          <cell r="E28" t="e">
            <v>#DIV/0!</v>
          </cell>
        </row>
        <row r="29">
          <cell r="E29" t="e">
            <v>#DIV/0!</v>
          </cell>
        </row>
        <row r="30">
          <cell r="E30" t="e">
            <v>#DIV/0!</v>
          </cell>
        </row>
        <row r="32">
          <cell r="E32" t="e">
            <v>#DIV/0!</v>
          </cell>
        </row>
        <row r="33">
          <cell r="E33" t="e">
            <v>#DIV/0!</v>
          </cell>
        </row>
      </sheetData>
      <sheetData sheetId="32">
        <row r="22">
          <cell r="E22">
            <v>0.2</v>
          </cell>
        </row>
        <row r="23">
          <cell r="E23" t="e">
            <v>#DIV/0!</v>
          </cell>
        </row>
        <row r="24">
          <cell r="E24" t="e">
            <v>#DIV/0!</v>
          </cell>
        </row>
        <row r="25">
          <cell r="E25" t="e">
            <v>#DIV/0!</v>
          </cell>
        </row>
      </sheetData>
      <sheetData sheetId="33">
        <row r="22">
          <cell r="E22">
            <v>0.7142857142857143</v>
          </cell>
        </row>
        <row r="23">
          <cell r="E23">
            <v>0.88235294117647056</v>
          </cell>
        </row>
        <row r="24">
          <cell r="E24">
            <v>1.6666666666666667</v>
          </cell>
        </row>
        <row r="25">
          <cell r="E25">
            <v>1.3636363636363635</v>
          </cell>
        </row>
        <row r="26">
          <cell r="E26">
            <v>1.875</v>
          </cell>
        </row>
        <row r="28">
          <cell r="E28" t="e">
            <v>#DIV/0!</v>
          </cell>
        </row>
        <row r="29">
          <cell r="E29" t="e">
            <v>#DIV/0!</v>
          </cell>
        </row>
        <row r="30">
          <cell r="E30" t="e">
            <v>#DIV/0!</v>
          </cell>
        </row>
        <row r="31">
          <cell r="E31" t="e">
            <v>#DIV/0!</v>
          </cell>
        </row>
        <row r="32">
          <cell r="E32" t="e">
            <v>#DIV/0!</v>
          </cell>
        </row>
        <row r="33">
          <cell r="E33" t="e">
            <v>#DIV/0!</v>
          </cell>
        </row>
      </sheetData>
      <sheetData sheetId="34">
        <row r="22">
          <cell r="E22">
            <v>1</v>
          </cell>
        </row>
        <row r="23">
          <cell r="E23">
            <v>1</v>
          </cell>
        </row>
        <row r="24">
          <cell r="E24">
            <v>1</v>
          </cell>
        </row>
        <row r="25">
          <cell r="E25">
            <v>1</v>
          </cell>
        </row>
        <row r="26">
          <cell r="E26">
            <v>1</v>
          </cell>
        </row>
        <row r="27">
          <cell r="E27">
            <v>1</v>
          </cell>
        </row>
        <row r="28">
          <cell r="E28" t="e">
            <v>#DIV/0!</v>
          </cell>
        </row>
        <row r="29">
          <cell r="E29" t="e">
            <v>#DIV/0!</v>
          </cell>
        </row>
        <row r="30">
          <cell r="E30" t="e">
            <v>#DIV/0!</v>
          </cell>
        </row>
        <row r="31">
          <cell r="E31" t="e">
            <v>#DIV/0!</v>
          </cell>
        </row>
        <row r="32">
          <cell r="E32" t="e">
            <v>#DIV/0!</v>
          </cell>
        </row>
        <row r="33">
          <cell r="E33" t="e">
            <v>#DIV/0!</v>
          </cell>
        </row>
      </sheetData>
      <sheetData sheetId="35">
        <row r="22">
          <cell r="E22">
            <v>1.2</v>
          </cell>
        </row>
        <row r="23">
          <cell r="E23">
            <v>1.6</v>
          </cell>
        </row>
        <row r="24">
          <cell r="E24">
            <v>1.2</v>
          </cell>
        </row>
        <row r="25">
          <cell r="E25">
            <v>1.2</v>
          </cell>
        </row>
        <row r="26">
          <cell r="E26">
            <v>2</v>
          </cell>
        </row>
        <row r="27">
          <cell r="E27">
            <v>1.2</v>
          </cell>
        </row>
        <row r="28">
          <cell r="E28" t="e">
            <v>#DIV/0!</v>
          </cell>
        </row>
        <row r="29">
          <cell r="E29" t="e">
            <v>#DIV/0!</v>
          </cell>
        </row>
        <row r="30">
          <cell r="E30" t="e">
            <v>#DIV/0!</v>
          </cell>
        </row>
        <row r="31">
          <cell r="E31" t="e">
            <v>#DIV/0!</v>
          </cell>
        </row>
        <row r="32">
          <cell r="E32" t="e">
            <v>#DIV/0!</v>
          </cell>
        </row>
        <row r="33">
          <cell r="E33" t="e">
            <v>#DIV/0!</v>
          </cell>
        </row>
      </sheetData>
      <sheetData sheetId="36">
        <row r="23">
          <cell r="E23" t="e">
            <v>#DIV/0!</v>
          </cell>
        </row>
        <row r="27">
          <cell r="E27">
            <v>1</v>
          </cell>
        </row>
      </sheetData>
      <sheetData sheetId="37">
        <row r="22">
          <cell r="E22">
            <v>1</v>
          </cell>
        </row>
        <row r="23">
          <cell r="E23">
            <v>1</v>
          </cell>
        </row>
        <row r="24">
          <cell r="E24">
            <v>1</v>
          </cell>
        </row>
        <row r="25">
          <cell r="E25">
            <v>1</v>
          </cell>
        </row>
        <row r="26">
          <cell r="E26">
            <v>1</v>
          </cell>
        </row>
        <row r="27">
          <cell r="E27">
            <v>1</v>
          </cell>
        </row>
        <row r="28">
          <cell r="E28" t="e">
            <v>#DIV/0!</v>
          </cell>
        </row>
        <row r="29">
          <cell r="E29" t="e">
            <v>#DIV/0!</v>
          </cell>
        </row>
        <row r="30">
          <cell r="E30" t="e">
            <v>#DIV/0!</v>
          </cell>
        </row>
        <row r="31">
          <cell r="E31" t="e">
            <v>#DIV/0!</v>
          </cell>
        </row>
        <row r="32">
          <cell r="E32" t="e">
            <v>#DIV/0!</v>
          </cell>
        </row>
        <row r="33">
          <cell r="E33" t="e">
            <v>#DIV/0!</v>
          </cell>
        </row>
      </sheetData>
      <sheetData sheetId="38">
        <row r="22">
          <cell r="E22">
            <v>1</v>
          </cell>
        </row>
        <row r="23">
          <cell r="E23">
            <v>1</v>
          </cell>
        </row>
        <row r="24">
          <cell r="E24">
            <v>1</v>
          </cell>
        </row>
        <row r="25">
          <cell r="E25">
            <v>1</v>
          </cell>
        </row>
        <row r="26">
          <cell r="E26">
            <v>1</v>
          </cell>
        </row>
        <row r="27">
          <cell r="E27">
            <v>1</v>
          </cell>
        </row>
        <row r="28">
          <cell r="E28" t="e">
            <v>#DIV/0!</v>
          </cell>
        </row>
        <row r="29">
          <cell r="E29" t="e">
            <v>#DIV/0!</v>
          </cell>
        </row>
        <row r="30">
          <cell r="E30" t="e">
            <v>#DIV/0!</v>
          </cell>
        </row>
        <row r="31">
          <cell r="E31" t="e">
            <v>#DIV/0!</v>
          </cell>
        </row>
        <row r="32">
          <cell r="E32" t="e">
            <v>#DIV/0!</v>
          </cell>
        </row>
        <row r="33">
          <cell r="E33" t="e">
            <v>#DIV/0!</v>
          </cell>
        </row>
      </sheetData>
      <sheetData sheetId="39">
        <row r="23">
          <cell r="E23">
            <v>100</v>
          </cell>
        </row>
        <row r="24">
          <cell r="E24">
            <v>100</v>
          </cell>
        </row>
        <row r="25">
          <cell r="E25">
            <v>100</v>
          </cell>
        </row>
        <row r="26">
          <cell r="E26">
            <v>100</v>
          </cell>
        </row>
        <row r="27">
          <cell r="E27">
            <v>100</v>
          </cell>
        </row>
        <row r="28">
          <cell r="E28">
            <v>100</v>
          </cell>
        </row>
        <row r="29">
          <cell r="E29" t="e">
            <v>#DIV/0!</v>
          </cell>
        </row>
        <row r="30">
          <cell r="E30" t="e">
            <v>#DIV/0!</v>
          </cell>
        </row>
        <row r="31">
          <cell r="E31" t="e">
            <v>#DIV/0!</v>
          </cell>
        </row>
      </sheetData>
      <sheetData sheetId="40">
        <row r="23">
          <cell r="E23" t="e">
            <v>#DIV/0!</v>
          </cell>
        </row>
      </sheetData>
      <sheetData sheetId="41">
        <row r="23">
          <cell r="E23">
            <v>1</v>
          </cell>
        </row>
        <row r="24">
          <cell r="E24">
            <v>0</v>
          </cell>
        </row>
        <row r="25">
          <cell r="E25">
            <v>0</v>
          </cell>
        </row>
        <row r="26">
          <cell r="E26">
            <v>1</v>
          </cell>
        </row>
        <row r="27">
          <cell r="E27">
            <v>1</v>
          </cell>
        </row>
        <row r="28">
          <cell r="E28">
            <v>1</v>
          </cell>
        </row>
      </sheetData>
      <sheetData sheetId="42">
        <row r="23">
          <cell r="E23">
            <v>1</v>
          </cell>
        </row>
        <row r="24">
          <cell r="E24">
            <v>0</v>
          </cell>
        </row>
        <row r="25">
          <cell r="E25">
            <v>0</v>
          </cell>
        </row>
        <row r="26">
          <cell r="E26">
            <v>1</v>
          </cell>
        </row>
        <row r="27">
          <cell r="E27">
            <v>1</v>
          </cell>
        </row>
        <row r="28">
          <cell r="E28">
            <v>1</v>
          </cell>
        </row>
      </sheetData>
      <sheetData sheetId="43">
        <row r="23">
          <cell r="E23">
            <v>0.28097525605003171</v>
          </cell>
        </row>
        <row r="24">
          <cell r="E24">
            <v>0</v>
          </cell>
        </row>
        <row r="25">
          <cell r="E25">
            <v>0.1508295625942685</v>
          </cell>
        </row>
        <row r="26">
          <cell r="E26">
            <v>0</v>
          </cell>
        </row>
        <row r="27">
          <cell r="E27">
            <v>0</v>
          </cell>
        </row>
        <row r="28">
          <cell r="E28">
            <v>0</v>
          </cell>
        </row>
        <row r="29">
          <cell r="E29">
            <v>0</v>
          </cell>
        </row>
        <row r="30">
          <cell r="E30" t="e">
            <v>#DIV/0!</v>
          </cell>
        </row>
        <row r="31">
          <cell r="E31" t="e">
            <v>#DIV/0!</v>
          </cell>
        </row>
        <row r="32">
          <cell r="E32" t="e">
            <v>#DIV/0!</v>
          </cell>
        </row>
        <row r="33">
          <cell r="E33" t="e">
            <v>#DIV/0!</v>
          </cell>
        </row>
        <row r="34">
          <cell r="E34" t="e">
            <v>#DIV/0!</v>
          </cell>
        </row>
      </sheetData>
      <sheetData sheetId="44">
        <row r="23">
          <cell r="E23">
            <v>0.8</v>
          </cell>
        </row>
        <row r="24">
          <cell r="E24" t="e">
            <v>#DIV/0!</v>
          </cell>
        </row>
      </sheetData>
      <sheetData sheetId="45">
        <row r="23">
          <cell r="E23">
            <v>0</v>
          </cell>
        </row>
        <row r="24">
          <cell r="E24">
            <v>0</v>
          </cell>
        </row>
        <row r="25">
          <cell r="E25">
            <v>0</v>
          </cell>
        </row>
        <row r="26">
          <cell r="E26">
            <v>0</v>
          </cell>
        </row>
        <row r="27">
          <cell r="E27">
            <v>0</v>
          </cell>
        </row>
        <row r="28">
          <cell r="E28">
            <v>0</v>
          </cell>
        </row>
        <row r="29">
          <cell r="E29">
            <v>0</v>
          </cell>
        </row>
        <row r="30">
          <cell r="E30" t="e">
            <v>#DIV/0!</v>
          </cell>
        </row>
        <row r="31">
          <cell r="E31" t="e">
            <v>#DIV/0!</v>
          </cell>
        </row>
        <row r="32">
          <cell r="E32" t="e">
            <v>#DIV/0!</v>
          </cell>
        </row>
        <row r="33">
          <cell r="E33" t="e">
            <v>#DIV/0!</v>
          </cell>
        </row>
        <row r="34">
          <cell r="E34" t="e">
            <v>#DIV/0!</v>
          </cell>
        </row>
      </sheetData>
      <sheetData sheetId="46">
        <row r="23">
          <cell r="E23">
            <v>0</v>
          </cell>
        </row>
      </sheetData>
      <sheetData sheetId="47">
        <row r="23">
          <cell r="E23">
            <v>0</v>
          </cell>
        </row>
        <row r="24">
          <cell r="E24">
            <v>0</v>
          </cell>
        </row>
        <row r="25">
          <cell r="E25">
            <v>0</v>
          </cell>
        </row>
        <row r="26">
          <cell r="E26">
            <v>0</v>
          </cell>
        </row>
        <row r="27">
          <cell r="E27">
            <v>0</v>
          </cell>
        </row>
        <row r="28">
          <cell r="E28">
            <v>0</v>
          </cell>
        </row>
      </sheetData>
      <sheetData sheetId="48" refreshError="1"/>
      <sheetData sheetId="49">
        <row r="23">
          <cell r="E23">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I54"/>
  <sheetViews>
    <sheetView tabSelected="1" view="pageBreakPreview" zoomScale="60" zoomScaleNormal="60" workbookViewId="0">
      <selection activeCell="AJ10" sqref="AJ10"/>
    </sheetView>
  </sheetViews>
  <sheetFormatPr baseColWidth="10" defaultRowHeight="33" customHeight="1" x14ac:dyDescent="0.25"/>
  <cols>
    <col min="1" max="1" width="16.140625" style="153" customWidth="1"/>
    <col min="2" max="2" width="6" style="9" customWidth="1"/>
    <col min="3" max="3" width="34.42578125" style="153" customWidth="1"/>
    <col min="4" max="7" width="14.140625" style="9" hidden="1" customWidth="1"/>
    <col min="8" max="8" width="7.7109375" style="154" customWidth="1"/>
    <col min="9" max="9" width="9.7109375" style="154" customWidth="1"/>
    <col min="10" max="10" width="15.28515625" style="9" customWidth="1"/>
    <col min="11" max="12" width="9.28515625" style="154" customWidth="1"/>
    <col min="13" max="13" width="9.140625" style="154" customWidth="1"/>
    <col min="14" max="14" width="4.140625" style="9" hidden="1" customWidth="1"/>
    <col min="15" max="15" width="10.28515625" style="9" customWidth="1"/>
    <col min="16" max="16" width="8.5703125" style="9" customWidth="1"/>
    <col min="17" max="22" width="8" style="9" customWidth="1"/>
    <col min="23" max="28" width="6" style="9" customWidth="1"/>
    <col min="29" max="29" width="15.7109375" style="155" customWidth="1"/>
    <col min="30" max="30" width="17" style="26" customWidth="1"/>
    <col min="31" max="31" width="43.42578125" style="9" hidden="1" customWidth="1"/>
    <col min="32" max="32" width="84.5703125" style="9" hidden="1" customWidth="1"/>
    <col min="33" max="60" width="11.42578125" style="9"/>
    <col min="61" max="61" width="11.42578125" style="9" customWidth="1"/>
    <col min="62" max="16384" width="11.42578125" style="9"/>
  </cols>
  <sheetData>
    <row r="1" spans="1:61" ht="27" customHeight="1" x14ac:dyDescent="0.25">
      <c r="A1" s="1"/>
      <c r="B1" s="2" t="s">
        <v>0</v>
      </c>
      <c r="C1" s="3" t="s">
        <v>1</v>
      </c>
      <c r="D1" s="4"/>
      <c r="E1" s="4"/>
      <c r="F1" s="4"/>
      <c r="G1" s="4"/>
      <c r="H1" s="4"/>
      <c r="I1" s="4"/>
      <c r="J1" s="4"/>
      <c r="K1" s="4"/>
      <c r="L1" s="4"/>
      <c r="M1" s="4"/>
      <c r="N1" s="4"/>
      <c r="O1" s="4"/>
      <c r="P1" s="4"/>
      <c r="Q1" s="4"/>
      <c r="R1" s="4"/>
      <c r="S1" s="4"/>
      <c r="T1" s="4"/>
      <c r="U1" s="4"/>
      <c r="V1" s="4"/>
      <c r="W1" s="4"/>
      <c r="X1" s="4"/>
      <c r="Y1" s="4"/>
      <c r="Z1" s="4"/>
      <c r="AA1" s="4"/>
      <c r="AB1" s="4"/>
      <c r="AC1" s="5" t="s">
        <v>2</v>
      </c>
      <c r="AD1" s="6" t="s">
        <v>3</v>
      </c>
      <c r="AE1" s="7" t="s">
        <v>4</v>
      </c>
      <c r="AF1" s="8"/>
    </row>
    <row r="2" spans="1:61" ht="27" customHeight="1" x14ac:dyDescent="0.25">
      <c r="A2" s="10"/>
      <c r="B2" s="11" t="s">
        <v>5</v>
      </c>
      <c r="C2" s="3" t="s">
        <v>6</v>
      </c>
      <c r="D2" s="4"/>
      <c r="E2" s="4"/>
      <c r="F2" s="4"/>
      <c r="G2" s="4"/>
      <c r="H2" s="4"/>
      <c r="I2" s="4"/>
      <c r="J2" s="4"/>
      <c r="K2" s="4"/>
      <c r="L2" s="4"/>
      <c r="M2" s="4"/>
      <c r="N2" s="4"/>
      <c r="O2" s="4"/>
      <c r="P2" s="4"/>
      <c r="Q2" s="4"/>
      <c r="R2" s="4"/>
      <c r="S2" s="4"/>
      <c r="T2" s="4"/>
      <c r="U2" s="4"/>
      <c r="V2" s="4"/>
      <c r="W2" s="4"/>
      <c r="X2" s="4"/>
      <c r="Y2" s="4"/>
      <c r="Z2" s="4"/>
      <c r="AA2" s="4"/>
      <c r="AB2" s="12"/>
      <c r="AC2" s="13" t="s">
        <v>7</v>
      </c>
      <c r="AD2" s="14">
        <v>3</v>
      </c>
      <c r="AE2" s="15"/>
      <c r="AF2" s="8"/>
    </row>
    <row r="3" spans="1:61" ht="27" customHeight="1" thickBot="1" x14ac:dyDescent="0.3">
      <c r="A3" s="16"/>
      <c r="B3" s="17" t="s">
        <v>8</v>
      </c>
      <c r="C3" s="18" t="s">
        <v>9</v>
      </c>
      <c r="D3" s="19"/>
      <c r="E3" s="19"/>
      <c r="F3" s="19"/>
      <c r="G3" s="19"/>
      <c r="H3" s="19"/>
      <c r="I3" s="19"/>
      <c r="J3" s="19"/>
      <c r="K3" s="19"/>
      <c r="L3" s="19"/>
      <c r="M3" s="19"/>
      <c r="N3" s="19"/>
      <c r="O3" s="19"/>
      <c r="P3" s="19"/>
      <c r="Q3" s="19"/>
      <c r="R3" s="19"/>
      <c r="S3" s="19"/>
      <c r="T3" s="19"/>
      <c r="U3" s="19"/>
      <c r="V3" s="19"/>
      <c r="W3" s="19"/>
      <c r="X3" s="19"/>
      <c r="Y3" s="19"/>
      <c r="Z3" s="19"/>
      <c r="AA3" s="19"/>
      <c r="AB3" s="20"/>
      <c r="AC3" s="21" t="s">
        <v>10</v>
      </c>
      <c r="AD3" s="22">
        <v>43769</v>
      </c>
      <c r="AE3" s="23"/>
      <c r="AF3" s="24"/>
    </row>
    <row r="4" spans="1:61" s="26" customFormat="1" ht="60.75" customHeight="1" thickBot="1" x14ac:dyDescent="0.3">
      <c r="A4" s="156" t="s">
        <v>0</v>
      </c>
      <c r="B4" s="157" t="s">
        <v>11</v>
      </c>
      <c r="C4" s="158" t="s">
        <v>12</v>
      </c>
      <c r="D4" s="159" t="s">
        <v>13</v>
      </c>
      <c r="E4" s="158" t="s">
        <v>14</v>
      </c>
      <c r="F4" s="158" t="s">
        <v>15</v>
      </c>
      <c r="G4" s="158" t="s">
        <v>16</v>
      </c>
      <c r="H4" s="160" t="s">
        <v>17</v>
      </c>
      <c r="I4" s="160" t="s">
        <v>18</v>
      </c>
      <c r="J4" s="158" t="s">
        <v>19</v>
      </c>
      <c r="K4" s="160" t="s">
        <v>20</v>
      </c>
      <c r="L4" s="160" t="s">
        <v>21</v>
      </c>
      <c r="M4" s="160" t="s">
        <v>22</v>
      </c>
      <c r="N4" s="158" t="s">
        <v>23</v>
      </c>
      <c r="O4" s="158" t="s">
        <v>24</v>
      </c>
      <c r="P4" s="158" t="s">
        <v>25</v>
      </c>
      <c r="Q4" s="160" t="s">
        <v>26</v>
      </c>
      <c r="R4" s="160" t="s">
        <v>27</v>
      </c>
      <c r="S4" s="160" t="s">
        <v>28</v>
      </c>
      <c r="T4" s="160" t="s">
        <v>29</v>
      </c>
      <c r="U4" s="160" t="s">
        <v>30</v>
      </c>
      <c r="V4" s="160" t="s">
        <v>31</v>
      </c>
      <c r="W4" s="160" t="s">
        <v>32</v>
      </c>
      <c r="X4" s="160" t="s">
        <v>33</v>
      </c>
      <c r="Y4" s="160" t="s">
        <v>34</v>
      </c>
      <c r="Z4" s="160" t="s">
        <v>35</v>
      </c>
      <c r="AA4" s="160" t="s">
        <v>36</v>
      </c>
      <c r="AB4" s="160" t="s">
        <v>37</v>
      </c>
      <c r="AC4" s="161" t="s">
        <v>38</v>
      </c>
      <c r="AD4" s="162" t="s">
        <v>39</v>
      </c>
      <c r="AE4" s="25" t="s">
        <v>40</v>
      </c>
      <c r="AF4" s="25" t="s">
        <v>41</v>
      </c>
    </row>
    <row r="5" spans="1:61" ht="56.25" customHeight="1" x14ac:dyDescent="0.25">
      <c r="A5" s="27" t="s">
        <v>42</v>
      </c>
      <c r="B5" s="28">
        <v>1</v>
      </c>
      <c r="C5" s="29" t="s">
        <v>43</v>
      </c>
      <c r="D5" s="30" t="s">
        <v>44</v>
      </c>
      <c r="E5" s="28" t="s">
        <v>45</v>
      </c>
      <c r="F5" s="28" t="s">
        <v>46</v>
      </c>
      <c r="G5" s="28" t="s">
        <v>46</v>
      </c>
      <c r="H5" s="31">
        <v>0.9</v>
      </c>
      <c r="I5" s="32" t="s">
        <v>47</v>
      </c>
      <c r="J5" s="30" t="s">
        <v>48</v>
      </c>
      <c r="K5" s="33">
        <v>0.9</v>
      </c>
      <c r="L5" s="34">
        <v>0.8</v>
      </c>
      <c r="M5" s="35">
        <v>0.6</v>
      </c>
      <c r="N5" s="30" t="s">
        <v>49</v>
      </c>
      <c r="O5" s="28" t="s">
        <v>50</v>
      </c>
      <c r="P5" s="28" t="s">
        <v>50</v>
      </c>
      <c r="Q5" s="36"/>
      <c r="R5" s="37"/>
      <c r="S5" s="38">
        <f>'[1]PLA_Cumplim objet estrat'!E22</f>
        <v>0.72389999999999999</v>
      </c>
      <c r="T5" s="37"/>
      <c r="U5" s="37"/>
      <c r="V5" s="39">
        <f>'[1]PLA_Cumplim objet estrat'!E23</f>
        <v>0.72389999999999999</v>
      </c>
      <c r="W5" s="40"/>
      <c r="X5" s="40"/>
      <c r="Y5" s="37">
        <f>'[1]PLA_Cumplim objet estrat'!E23</f>
        <v>0.72389999999999999</v>
      </c>
      <c r="Z5" s="40"/>
      <c r="AA5" s="40"/>
      <c r="AB5" s="40">
        <f>'[1]PLA_Cumplim objet estrat'!E25</f>
        <v>0</v>
      </c>
      <c r="AC5" s="41">
        <f>S5</f>
        <v>0.72389999999999999</v>
      </c>
      <c r="AD5" s="42" t="s">
        <v>51</v>
      </c>
      <c r="AE5" s="43" t="s">
        <v>52</v>
      </c>
      <c r="AF5" s="44" t="s">
        <v>53</v>
      </c>
    </row>
    <row r="6" spans="1:61" ht="36" customHeight="1" x14ac:dyDescent="0.25">
      <c r="A6" s="45"/>
      <c r="B6" s="46">
        <v>2</v>
      </c>
      <c r="C6" s="47" t="s">
        <v>54</v>
      </c>
      <c r="D6" s="48" t="s">
        <v>55</v>
      </c>
      <c r="E6" s="46" t="s">
        <v>45</v>
      </c>
      <c r="F6" s="46" t="s">
        <v>46</v>
      </c>
      <c r="G6" s="46" t="s">
        <v>46</v>
      </c>
      <c r="H6" s="49">
        <v>1</v>
      </c>
      <c r="I6" s="50" t="s">
        <v>47</v>
      </c>
      <c r="J6" s="48" t="s">
        <v>56</v>
      </c>
      <c r="K6" s="33">
        <v>0.9</v>
      </c>
      <c r="L6" s="34">
        <v>0.8</v>
      </c>
      <c r="M6" s="35">
        <v>0.6</v>
      </c>
      <c r="N6" s="48" t="s">
        <v>57</v>
      </c>
      <c r="O6" s="46" t="s">
        <v>58</v>
      </c>
      <c r="P6" s="46" t="s">
        <v>58</v>
      </c>
      <c r="Q6" s="51"/>
      <c r="R6" s="52"/>
      <c r="S6" s="52"/>
      <c r="T6" s="52"/>
      <c r="U6" s="52"/>
      <c r="V6" s="53">
        <f>'[1]PLA_Plan Participac Ciud'!E22</f>
        <v>1</v>
      </c>
      <c r="W6" s="54"/>
      <c r="X6" s="54"/>
      <c r="Y6" s="54"/>
      <c r="Z6" s="54"/>
      <c r="AA6" s="54"/>
      <c r="AB6" s="54">
        <f>'[1]PLA_Plan Participac Ciud'!E23</f>
        <v>0</v>
      </c>
      <c r="AC6" s="55">
        <f>V6</f>
        <v>1</v>
      </c>
      <c r="AD6" s="56" t="s">
        <v>59</v>
      </c>
      <c r="AE6" s="43" t="s">
        <v>60</v>
      </c>
      <c r="AF6" s="57"/>
      <c r="BI6" s="9" t="s">
        <v>61</v>
      </c>
    </row>
    <row r="7" spans="1:61" ht="46.5" customHeight="1" x14ac:dyDescent="0.25">
      <c r="A7" s="45" t="s">
        <v>62</v>
      </c>
      <c r="B7" s="46">
        <v>3</v>
      </c>
      <c r="C7" s="48" t="s">
        <v>63</v>
      </c>
      <c r="D7" s="48" t="s">
        <v>64</v>
      </c>
      <c r="E7" s="46" t="s">
        <v>45</v>
      </c>
      <c r="F7" s="46" t="s">
        <v>62</v>
      </c>
      <c r="G7" s="46" t="s">
        <v>62</v>
      </c>
      <c r="H7" s="49">
        <v>0.9</v>
      </c>
      <c r="I7" s="50" t="s">
        <v>47</v>
      </c>
      <c r="J7" s="48" t="s">
        <v>65</v>
      </c>
      <c r="K7" s="33">
        <v>0.9</v>
      </c>
      <c r="L7" s="34">
        <v>0.8</v>
      </c>
      <c r="M7" s="35">
        <v>0.6</v>
      </c>
      <c r="N7" s="48" t="s">
        <v>66</v>
      </c>
      <c r="O7" s="46" t="s">
        <v>67</v>
      </c>
      <c r="P7" s="46" t="s">
        <v>58</v>
      </c>
      <c r="Q7" s="58">
        <f>'[1]COM_Visitas Pag web'!E22</f>
        <v>0.89714285714285713</v>
      </c>
      <c r="R7" s="58">
        <f>'[1]COM_Visitas Pag web'!E23</f>
        <v>0.7116190476190476</v>
      </c>
      <c r="S7" s="58">
        <f>'[1]COM_Visitas Pag web'!E24</f>
        <v>0.82095238095238099</v>
      </c>
      <c r="T7" s="58">
        <f>'[1]COM_Visitas Pag web'!E25</f>
        <v>0.88771428571428568</v>
      </c>
      <c r="U7" s="58">
        <f>'[1]COM_Visitas Pag web'!E26</f>
        <v>1.3062857142857143</v>
      </c>
      <c r="V7" s="58">
        <f>'[1]COM_Visitas Pag web'!E27</f>
        <v>1.009047619047619</v>
      </c>
      <c r="W7" s="59">
        <f>'[1]COM_Visitas Pag web'!E28</f>
        <v>0</v>
      </c>
      <c r="X7" s="60">
        <f>'[1]COM_Visitas Pag web'!E29%</f>
        <v>0</v>
      </c>
      <c r="Y7" s="60">
        <f>'[1]COM_Visitas Pag web'!E30%</f>
        <v>0</v>
      </c>
      <c r="Z7" s="60">
        <f>'[1]COM_Visitas Pag web'!E31</f>
        <v>0</v>
      </c>
      <c r="AA7" s="60">
        <f>'[1]COM_Visitas Pag web'!E32</f>
        <v>0</v>
      </c>
      <c r="AB7" s="60">
        <f>'[1]COM_Visitas Pag web'!E33</f>
        <v>0</v>
      </c>
      <c r="AC7" s="55">
        <f>AVERAGE(Q7:V7)</f>
        <v>0.93879365079365085</v>
      </c>
      <c r="AD7" s="56" t="s">
        <v>59</v>
      </c>
      <c r="AE7" s="61" t="s">
        <v>68</v>
      </c>
      <c r="AF7" s="57"/>
      <c r="BI7" s="9" t="s">
        <v>69</v>
      </c>
    </row>
    <row r="8" spans="1:61" ht="35.25" customHeight="1" x14ac:dyDescent="0.25">
      <c r="A8" s="45"/>
      <c r="B8" s="28">
        <v>4</v>
      </c>
      <c r="C8" s="48" t="s">
        <v>70</v>
      </c>
      <c r="D8" s="46" t="s">
        <v>71</v>
      </c>
      <c r="E8" s="46" t="s">
        <v>72</v>
      </c>
      <c r="F8" s="46" t="s">
        <v>62</v>
      </c>
      <c r="G8" s="46" t="s">
        <v>62</v>
      </c>
      <c r="H8" s="49">
        <v>0.9</v>
      </c>
      <c r="I8" s="50" t="s">
        <v>47</v>
      </c>
      <c r="J8" s="48" t="s">
        <v>73</v>
      </c>
      <c r="K8" s="33">
        <v>0.9</v>
      </c>
      <c r="L8" s="34">
        <v>0.8</v>
      </c>
      <c r="M8" s="35">
        <v>0.6</v>
      </c>
      <c r="N8" s="48" t="s">
        <v>74</v>
      </c>
      <c r="O8" s="46" t="s">
        <v>50</v>
      </c>
      <c r="P8" s="46" t="s">
        <v>50</v>
      </c>
      <c r="Q8" s="51"/>
      <c r="R8" s="52"/>
      <c r="S8" s="53">
        <f>'[1]COM_Solic Comunic GLPI'!E22</f>
        <v>0.72072072072072069</v>
      </c>
      <c r="T8" s="52"/>
      <c r="U8" s="51"/>
      <c r="V8" s="62">
        <f>'[1]COM_Solic Comunic GLPI'!E23</f>
        <v>0.98013245033112584</v>
      </c>
      <c r="W8" s="51"/>
      <c r="X8" s="51"/>
      <c r="Y8" s="51">
        <f>'[1]COM_Solic Comunic GLPI'!E24%</f>
        <v>0</v>
      </c>
      <c r="Z8" s="51"/>
      <c r="AA8" s="51"/>
      <c r="AB8" s="51">
        <f>'[1]COM_Solic Comunic GLPI'!E25</f>
        <v>0</v>
      </c>
      <c r="AC8" s="55">
        <f>AVERAGE(Q8:V8)</f>
        <v>0.85042658552592321</v>
      </c>
      <c r="AD8" s="56" t="s">
        <v>59</v>
      </c>
      <c r="AE8" s="43" t="s">
        <v>75</v>
      </c>
      <c r="AF8" s="57"/>
    </row>
    <row r="9" spans="1:61" ht="36" customHeight="1" x14ac:dyDescent="0.25">
      <c r="A9" s="45" t="s">
        <v>76</v>
      </c>
      <c r="B9" s="46">
        <v>5</v>
      </c>
      <c r="C9" s="47" t="s">
        <v>77</v>
      </c>
      <c r="D9" s="47" t="s">
        <v>78</v>
      </c>
      <c r="E9" s="63" t="s">
        <v>45</v>
      </c>
      <c r="F9" s="63" t="s">
        <v>46</v>
      </c>
      <c r="G9" s="63" t="s">
        <v>79</v>
      </c>
      <c r="H9" s="64">
        <v>1</v>
      </c>
      <c r="I9" s="65" t="s">
        <v>47</v>
      </c>
      <c r="J9" s="48" t="s">
        <v>80</v>
      </c>
      <c r="K9" s="33">
        <v>1</v>
      </c>
      <c r="L9" s="34">
        <v>0.8</v>
      </c>
      <c r="M9" s="35">
        <v>0.6</v>
      </c>
      <c r="N9" s="48" t="s">
        <v>81</v>
      </c>
      <c r="O9" s="46" t="s">
        <v>58</v>
      </c>
      <c r="P9" s="46" t="s">
        <v>82</v>
      </c>
      <c r="Q9" s="51"/>
      <c r="R9" s="52"/>
      <c r="S9" s="52"/>
      <c r="T9" s="52"/>
      <c r="U9" s="52"/>
      <c r="V9" s="53">
        <f>'[1]CEM_PM Procesos'!E22</f>
        <v>0.67391304347826086</v>
      </c>
      <c r="W9" s="54"/>
      <c r="X9" s="54"/>
      <c r="Y9" s="54"/>
      <c r="Z9" s="54"/>
      <c r="AA9" s="54"/>
      <c r="AB9" s="54">
        <f>'[1]CEM_PM Procesos'!E23</f>
        <v>0</v>
      </c>
      <c r="AC9" s="66">
        <f>V9</f>
        <v>0.67391304347826086</v>
      </c>
      <c r="AD9" s="42" t="s">
        <v>83</v>
      </c>
      <c r="AE9" s="61" t="s">
        <v>84</v>
      </c>
      <c r="AF9" s="57"/>
    </row>
    <row r="10" spans="1:61" ht="37.5" customHeight="1" x14ac:dyDescent="0.25">
      <c r="A10" s="45"/>
      <c r="B10" s="46">
        <v>6</v>
      </c>
      <c r="C10" s="47" t="s">
        <v>85</v>
      </c>
      <c r="D10" s="48" t="s">
        <v>86</v>
      </c>
      <c r="E10" s="46" t="s">
        <v>45</v>
      </c>
      <c r="F10" s="46" t="s">
        <v>87</v>
      </c>
      <c r="G10" s="46" t="s">
        <v>46</v>
      </c>
      <c r="H10" s="49">
        <v>1</v>
      </c>
      <c r="I10" s="50" t="s">
        <v>47</v>
      </c>
      <c r="J10" s="48" t="s">
        <v>88</v>
      </c>
      <c r="K10" s="33">
        <v>1</v>
      </c>
      <c r="L10" s="34">
        <v>0.8</v>
      </c>
      <c r="M10" s="35">
        <v>0.6</v>
      </c>
      <c r="N10" s="48" t="s">
        <v>89</v>
      </c>
      <c r="O10" s="46" t="s">
        <v>90</v>
      </c>
      <c r="P10" s="46" t="s">
        <v>90</v>
      </c>
      <c r="Q10" s="51"/>
      <c r="R10" s="52"/>
      <c r="S10" s="52"/>
      <c r="T10" s="53">
        <f>'[1]CEM_Cump Plan Anticorrup'!E22</f>
        <v>1</v>
      </c>
      <c r="U10" s="52"/>
      <c r="V10" s="52"/>
      <c r="W10" s="54"/>
      <c r="X10" s="54">
        <f>'[1]CEM_Cump Plan Anticorrup'!E23</f>
        <v>0</v>
      </c>
      <c r="Y10" s="54"/>
      <c r="Z10" s="54"/>
      <c r="AA10" s="54"/>
      <c r="AB10" s="54">
        <f>'[1]CEM_Cump Plan Anticorrup'!E24</f>
        <v>0</v>
      </c>
      <c r="AC10" s="55">
        <f>T10</f>
        <v>1</v>
      </c>
      <c r="AD10" s="56" t="s">
        <v>59</v>
      </c>
      <c r="AE10" s="61" t="s">
        <v>84</v>
      </c>
      <c r="AF10" s="57"/>
    </row>
    <row r="11" spans="1:61" ht="49.5" customHeight="1" x14ac:dyDescent="0.25">
      <c r="A11" s="45"/>
      <c r="B11" s="28">
        <v>7</v>
      </c>
      <c r="C11" s="48" t="s">
        <v>91</v>
      </c>
      <c r="D11" s="48" t="s">
        <v>92</v>
      </c>
      <c r="E11" s="46" t="s">
        <v>45</v>
      </c>
      <c r="F11" s="67" t="s">
        <v>93</v>
      </c>
      <c r="G11" s="46" t="s">
        <v>94</v>
      </c>
      <c r="H11" s="49">
        <v>1</v>
      </c>
      <c r="I11" s="50" t="s">
        <v>47</v>
      </c>
      <c r="J11" s="48" t="s">
        <v>95</v>
      </c>
      <c r="K11" s="33">
        <v>0.85</v>
      </c>
      <c r="L11" s="34">
        <v>0.75</v>
      </c>
      <c r="M11" s="35">
        <v>0.6</v>
      </c>
      <c r="N11" s="48" t="s">
        <v>96</v>
      </c>
      <c r="O11" s="46" t="s">
        <v>58</v>
      </c>
      <c r="P11" s="46" t="s">
        <v>58</v>
      </c>
      <c r="Q11" s="51"/>
      <c r="R11" s="52"/>
      <c r="S11" s="52"/>
      <c r="T11" s="52"/>
      <c r="U11" s="52"/>
      <c r="V11" s="53">
        <f>'[1]CEM_Cumpl Plan Auditor'!E22</f>
        <v>1</v>
      </c>
      <c r="W11" s="54"/>
      <c r="X11" s="54"/>
      <c r="Y11" s="54"/>
      <c r="Z11" s="54"/>
      <c r="AA11" s="54"/>
      <c r="AB11" s="54">
        <f>'[1]CEM_Cumpl Plan Auditor'!E23</f>
        <v>0</v>
      </c>
      <c r="AC11" s="55">
        <f t="shared" ref="AC11:AC17" si="0">V11</f>
        <v>1</v>
      </c>
      <c r="AD11" s="56" t="s">
        <v>59</v>
      </c>
      <c r="AE11" s="61" t="s">
        <v>84</v>
      </c>
      <c r="AF11" s="57"/>
    </row>
    <row r="12" spans="1:61" ht="24.75" customHeight="1" x14ac:dyDescent="0.25">
      <c r="A12" s="45" t="s">
        <v>97</v>
      </c>
      <c r="B12" s="46">
        <v>8</v>
      </c>
      <c r="C12" s="48" t="s">
        <v>98</v>
      </c>
      <c r="D12" s="48" t="s">
        <v>99</v>
      </c>
      <c r="E12" s="46" t="s">
        <v>45</v>
      </c>
      <c r="F12" s="46" t="s">
        <v>100</v>
      </c>
      <c r="G12" s="48" t="s">
        <v>101</v>
      </c>
      <c r="H12" s="49">
        <v>1</v>
      </c>
      <c r="I12" s="50" t="s">
        <v>47</v>
      </c>
      <c r="J12" s="48" t="s">
        <v>102</v>
      </c>
      <c r="K12" s="33">
        <v>1</v>
      </c>
      <c r="L12" s="34">
        <v>0.8</v>
      </c>
      <c r="M12" s="35">
        <v>0.6</v>
      </c>
      <c r="N12" s="48" t="s">
        <v>103</v>
      </c>
      <c r="O12" s="46" t="s">
        <v>50</v>
      </c>
      <c r="P12" s="46" t="s">
        <v>50</v>
      </c>
      <c r="Q12" s="51"/>
      <c r="R12" s="52"/>
      <c r="S12" s="68"/>
      <c r="T12" s="52"/>
      <c r="U12" s="52"/>
      <c r="V12" s="53">
        <f>'[1]A-C_Iniciativas apoyadas'!E22</f>
        <v>1.0714285714285714</v>
      </c>
      <c r="W12" s="54"/>
      <c r="X12" s="54"/>
      <c r="Y12" s="54" t="e">
        <f>'[1]A-C_Iniciativas apoyadas'!E24</f>
        <v>#DIV/0!</v>
      </c>
      <c r="Z12" s="54"/>
      <c r="AA12" s="54"/>
      <c r="AB12" s="54">
        <f>'[1]A-C_Iniciativas apoyadas'!E25</f>
        <v>0</v>
      </c>
      <c r="AC12" s="69">
        <f t="shared" si="0"/>
        <v>1.0714285714285714</v>
      </c>
      <c r="AD12" s="56" t="s">
        <v>59</v>
      </c>
      <c r="AE12" s="70" t="s">
        <v>104</v>
      </c>
      <c r="AF12" s="57"/>
      <c r="BI12" s="9" t="s">
        <v>105</v>
      </c>
    </row>
    <row r="13" spans="1:61" ht="31.5" customHeight="1" x14ac:dyDescent="0.25">
      <c r="A13" s="45"/>
      <c r="B13" s="46">
        <v>9</v>
      </c>
      <c r="C13" s="48" t="s">
        <v>106</v>
      </c>
      <c r="D13" s="48" t="s">
        <v>107</v>
      </c>
      <c r="E13" s="46" t="s">
        <v>45</v>
      </c>
      <c r="F13" s="46" t="s">
        <v>100</v>
      </c>
      <c r="G13" s="48" t="s">
        <v>108</v>
      </c>
      <c r="H13" s="49">
        <v>1</v>
      </c>
      <c r="I13" s="50" t="s">
        <v>47</v>
      </c>
      <c r="J13" s="48" t="s">
        <v>109</v>
      </c>
      <c r="K13" s="33">
        <v>1</v>
      </c>
      <c r="L13" s="34">
        <v>0.8</v>
      </c>
      <c r="M13" s="35">
        <v>0.6</v>
      </c>
      <c r="N13" s="48" t="s">
        <v>110</v>
      </c>
      <c r="O13" s="46" t="s">
        <v>50</v>
      </c>
      <c r="P13" s="46" t="s">
        <v>50</v>
      </c>
      <c r="Q13" s="51"/>
      <c r="R13" s="52"/>
      <c r="S13" s="68"/>
      <c r="T13" s="52"/>
      <c r="U13" s="52"/>
      <c r="V13" s="53">
        <f>'[1]A-C Participantes'!E22</f>
        <v>1.2493883451957295</v>
      </c>
      <c r="W13" s="54"/>
      <c r="X13" s="54"/>
      <c r="Y13" s="54" t="e">
        <f>'[1]A-C Participantes'!E24</f>
        <v>#DIV/0!</v>
      </c>
      <c r="Z13" s="54"/>
      <c r="AA13" s="54"/>
      <c r="AB13" s="54">
        <f>'[1]A-C Participantes'!E25</f>
        <v>0</v>
      </c>
      <c r="AC13" s="69">
        <f t="shared" si="0"/>
        <v>1.2493883451957295</v>
      </c>
      <c r="AD13" s="56" t="s">
        <v>59</v>
      </c>
      <c r="AE13" s="70" t="s">
        <v>111</v>
      </c>
      <c r="AF13" s="57"/>
      <c r="BI13" s="9" t="s">
        <v>112</v>
      </c>
    </row>
    <row r="14" spans="1:61" ht="24.75" customHeight="1" x14ac:dyDescent="0.25">
      <c r="A14" s="71" t="s">
        <v>113</v>
      </c>
      <c r="B14" s="28">
        <v>10</v>
      </c>
      <c r="C14" s="48" t="s">
        <v>114</v>
      </c>
      <c r="D14" s="48" t="s">
        <v>115</v>
      </c>
      <c r="E14" s="46" t="s">
        <v>45</v>
      </c>
      <c r="F14" s="46" t="s">
        <v>116</v>
      </c>
      <c r="G14" s="46" t="s">
        <v>116</v>
      </c>
      <c r="H14" s="49">
        <v>1</v>
      </c>
      <c r="I14" s="50" t="s">
        <v>47</v>
      </c>
      <c r="J14" s="48" t="s">
        <v>117</v>
      </c>
      <c r="K14" s="33">
        <v>0.9</v>
      </c>
      <c r="L14" s="34">
        <v>0.8</v>
      </c>
      <c r="M14" s="35">
        <v>0.6</v>
      </c>
      <c r="N14" s="48" t="s">
        <v>118</v>
      </c>
      <c r="O14" s="46" t="s">
        <v>58</v>
      </c>
      <c r="P14" s="46" t="s">
        <v>58</v>
      </c>
      <c r="Q14" s="51"/>
      <c r="R14" s="52"/>
      <c r="S14" s="52"/>
      <c r="T14" s="52"/>
      <c r="U14" s="52"/>
      <c r="V14" s="53">
        <f>'[1]GJ Represent.Judicial'!E22</f>
        <v>1</v>
      </c>
      <c r="W14" s="72"/>
      <c r="X14" s="72"/>
      <c r="Y14" s="54"/>
      <c r="Z14" s="54"/>
      <c r="AA14" s="54"/>
      <c r="AB14" s="52">
        <f>'[1]GJ Represent.Judicial'!E23</f>
        <v>0</v>
      </c>
      <c r="AC14" s="55">
        <f t="shared" si="0"/>
        <v>1</v>
      </c>
      <c r="AD14" s="56" t="s">
        <v>59</v>
      </c>
      <c r="AE14" s="70" t="s">
        <v>119</v>
      </c>
      <c r="AF14" s="57"/>
    </row>
    <row r="15" spans="1:61" ht="39.75" customHeight="1" x14ac:dyDescent="0.25">
      <c r="A15" s="73"/>
      <c r="B15" s="46">
        <v>11</v>
      </c>
      <c r="C15" s="48" t="s">
        <v>120</v>
      </c>
      <c r="D15" s="48" t="s">
        <v>121</v>
      </c>
      <c r="E15" s="46" t="s">
        <v>45</v>
      </c>
      <c r="F15" s="46" t="s">
        <v>116</v>
      </c>
      <c r="G15" s="46" t="s">
        <v>116</v>
      </c>
      <c r="H15" s="74">
        <v>4</v>
      </c>
      <c r="I15" s="50" t="s">
        <v>47</v>
      </c>
      <c r="J15" s="48" t="s">
        <v>122</v>
      </c>
      <c r="K15" s="33">
        <v>0.9</v>
      </c>
      <c r="L15" s="34">
        <v>0.8</v>
      </c>
      <c r="M15" s="35">
        <v>0.6</v>
      </c>
      <c r="N15" s="46" t="s">
        <v>123</v>
      </c>
      <c r="O15" s="46" t="s">
        <v>58</v>
      </c>
      <c r="P15" s="46" t="s">
        <v>58</v>
      </c>
      <c r="Q15" s="54"/>
      <c r="R15" s="54"/>
      <c r="S15" s="54"/>
      <c r="T15" s="54"/>
      <c r="U15" s="54"/>
      <c r="V15" s="53">
        <f>'[1]GJ Actividades divulgacion'!E22</f>
        <v>1</v>
      </c>
      <c r="W15" s="72"/>
      <c r="X15" s="72"/>
      <c r="Y15" s="54"/>
      <c r="Z15" s="54"/>
      <c r="AA15" s="54"/>
      <c r="AB15" s="54">
        <f>'[1]GJ Actividades divulgacion'!E23</f>
        <v>0</v>
      </c>
      <c r="AC15" s="55">
        <f t="shared" si="0"/>
        <v>1</v>
      </c>
      <c r="AD15" s="56" t="s">
        <v>59</v>
      </c>
      <c r="AE15" s="70" t="s">
        <v>124</v>
      </c>
      <c r="AF15" s="57"/>
    </row>
    <row r="16" spans="1:61" ht="22.5" customHeight="1" x14ac:dyDescent="0.25">
      <c r="A16" s="73"/>
      <c r="B16" s="46">
        <v>12</v>
      </c>
      <c r="C16" s="48" t="s">
        <v>125</v>
      </c>
      <c r="D16" s="48" t="s">
        <v>126</v>
      </c>
      <c r="E16" s="46" t="s">
        <v>45</v>
      </c>
      <c r="F16" s="46" t="s">
        <v>116</v>
      </c>
      <c r="G16" s="46" t="s">
        <v>116</v>
      </c>
      <c r="H16" s="49">
        <v>1</v>
      </c>
      <c r="I16" s="50" t="s">
        <v>47</v>
      </c>
      <c r="J16" s="48" t="s">
        <v>127</v>
      </c>
      <c r="K16" s="33">
        <v>0.9</v>
      </c>
      <c r="L16" s="34">
        <v>0.8</v>
      </c>
      <c r="M16" s="35">
        <v>0.6</v>
      </c>
      <c r="N16" s="48" t="s">
        <v>125</v>
      </c>
      <c r="O16" s="46" t="s">
        <v>50</v>
      </c>
      <c r="P16" s="46" t="s">
        <v>50</v>
      </c>
      <c r="Q16" s="51"/>
      <c r="R16" s="52"/>
      <c r="S16" s="53"/>
      <c r="T16" s="52"/>
      <c r="U16" s="52"/>
      <c r="V16" s="53">
        <f>'[1]GJ Procesos Tramitados'!E22</f>
        <v>1</v>
      </c>
      <c r="W16" s="72"/>
      <c r="X16" s="72"/>
      <c r="Y16" s="52">
        <f>'[1]GJ Procesos Tramitados'!E24</f>
        <v>0</v>
      </c>
      <c r="Z16" s="54"/>
      <c r="AA16" s="54"/>
      <c r="AB16" s="52">
        <f>'[1]GJ Procesos Tramitados'!E25</f>
        <v>0</v>
      </c>
      <c r="AC16" s="55">
        <f t="shared" si="0"/>
        <v>1</v>
      </c>
      <c r="AD16" s="56" t="s">
        <v>59</v>
      </c>
      <c r="AE16" s="61" t="s">
        <v>84</v>
      </c>
      <c r="AF16" s="57"/>
    </row>
    <row r="17" spans="1:32" ht="61.5" customHeight="1" x14ac:dyDescent="0.25">
      <c r="A17" s="27"/>
      <c r="B17" s="28">
        <v>13</v>
      </c>
      <c r="C17" s="48" t="s">
        <v>128</v>
      </c>
      <c r="D17" s="48" t="s">
        <v>129</v>
      </c>
      <c r="E17" s="46" t="s">
        <v>45</v>
      </c>
      <c r="F17" s="46" t="s">
        <v>116</v>
      </c>
      <c r="G17" s="46" t="s">
        <v>116</v>
      </c>
      <c r="H17" s="74">
        <v>4</v>
      </c>
      <c r="I17" s="50" t="s">
        <v>47</v>
      </c>
      <c r="J17" s="48" t="s">
        <v>130</v>
      </c>
      <c r="K17" s="33">
        <v>0.9</v>
      </c>
      <c r="L17" s="34">
        <v>0.8</v>
      </c>
      <c r="M17" s="35">
        <v>0.6</v>
      </c>
      <c r="N17" s="48" t="s">
        <v>131</v>
      </c>
      <c r="O17" s="46" t="s">
        <v>50</v>
      </c>
      <c r="P17" s="46" t="s">
        <v>50</v>
      </c>
      <c r="Q17" s="51"/>
      <c r="R17" s="52"/>
      <c r="S17" s="53"/>
      <c r="T17" s="52"/>
      <c r="U17" s="52"/>
      <c r="V17" s="53">
        <f>'[1]GJ Actividades Formacion'!E22</f>
        <v>1</v>
      </c>
      <c r="W17" s="72"/>
      <c r="X17" s="72"/>
      <c r="Y17" s="52">
        <f>'[1]GJ Actividades Formacion'!E24</f>
        <v>0</v>
      </c>
      <c r="Z17" s="54"/>
      <c r="AA17" s="54"/>
      <c r="AB17" s="52">
        <f>'[1]GJ Actividades Formacion'!E25</f>
        <v>0</v>
      </c>
      <c r="AC17" s="55">
        <f t="shared" si="0"/>
        <v>1</v>
      </c>
      <c r="AD17" s="56" t="s">
        <v>59</v>
      </c>
      <c r="AE17" s="70" t="s">
        <v>132</v>
      </c>
      <c r="AF17" s="57"/>
    </row>
    <row r="18" spans="1:32" ht="36" customHeight="1" x14ac:dyDescent="0.25">
      <c r="A18" s="45" t="s">
        <v>133</v>
      </c>
      <c r="B18" s="46">
        <v>14</v>
      </c>
      <c r="C18" s="48" t="s">
        <v>134</v>
      </c>
      <c r="D18" s="48" t="s">
        <v>135</v>
      </c>
      <c r="E18" s="46" t="s">
        <v>72</v>
      </c>
      <c r="F18" s="46" t="s">
        <v>136</v>
      </c>
      <c r="G18" s="46" t="s">
        <v>137</v>
      </c>
      <c r="H18" s="74" t="s">
        <v>138</v>
      </c>
      <c r="I18" s="50" t="s">
        <v>61</v>
      </c>
      <c r="J18" s="48" t="s">
        <v>139</v>
      </c>
      <c r="K18" s="75" t="s">
        <v>140</v>
      </c>
      <c r="L18" s="76" t="s">
        <v>138</v>
      </c>
      <c r="M18" s="77" t="s">
        <v>141</v>
      </c>
      <c r="N18" s="48" t="s">
        <v>142</v>
      </c>
      <c r="O18" s="46" t="s">
        <v>143</v>
      </c>
      <c r="P18" s="46" t="s">
        <v>50</v>
      </c>
      <c r="Q18" s="78">
        <f>'[1]GRF_Cierre Cont Inv Oport'!E22</f>
        <v>5</v>
      </c>
      <c r="R18" s="78">
        <f>'[1]GRF_Cierre Cont Inv Oport'!E23</f>
        <v>9</v>
      </c>
      <c r="S18" s="78">
        <f>'[1]GRF_Cierre Cont Inv Oport'!E24</f>
        <v>6</v>
      </c>
      <c r="T18" s="78">
        <f>'[1]GRF_Cierre Cont Inv Oport'!E25</f>
        <v>5</v>
      </c>
      <c r="U18" s="78">
        <f>'[1]GRF_Cierre Cont Inv Oport'!E26</f>
        <v>5</v>
      </c>
      <c r="V18" s="79">
        <f>'[1]GRF_Cierre Cont Inv Oport'!E27</f>
        <v>5</v>
      </c>
      <c r="W18" s="80">
        <f>'[1]GRF_Cierre Cont Inv Oport'!E28</f>
        <v>0</v>
      </c>
      <c r="X18" s="81">
        <f>'[1]GRF_Cierre Cont Inv Oport'!E28</f>
        <v>0</v>
      </c>
      <c r="Y18" s="81">
        <f>'[1]GRF_Cierre Cont Inv Oport'!E29</f>
        <v>0</v>
      </c>
      <c r="Z18" s="81">
        <f>'[1]GRF_Cierre Cont Inv Oport'!E30</f>
        <v>0</v>
      </c>
      <c r="AA18" s="81">
        <f>'[1]GRF_Cierre Cont Inv Oport'!E31</f>
        <v>0</v>
      </c>
      <c r="AB18" s="81">
        <f>'[1]GRF_Cierre Cont Inv Oport'!E33</f>
        <v>0</v>
      </c>
      <c r="AC18" s="82">
        <f>AVERAGE(Q18:V18)</f>
        <v>5.833333333333333</v>
      </c>
      <c r="AD18" s="42" t="s">
        <v>51</v>
      </c>
      <c r="AE18" s="61" t="s">
        <v>84</v>
      </c>
      <c r="AF18" s="57"/>
    </row>
    <row r="19" spans="1:32" ht="37.5" customHeight="1" x14ac:dyDescent="0.25">
      <c r="A19" s="45"/>
      <c r="B19" s="46">
        <v>15</v>
      </c>
      <c r="C19" s="48" t="s">
        <v>144</v>
      </c>
      <c r="D19" s="48" t="s">
        <v>145</v>
      </c>
      <c r="E19" s="46" t="s">
        <v>45</v>
      </c>
      <c r="F19" s="46" t="s">
        <v>146</v>
      </c>
      <c r="G19" s="46" t="s">
        <v>147</v>
      </c>
      <c r="H19" s="49">
        <v>0.9</v>
      </c>
      <c r="I19" s="50" t="s">
        <v>47</v>
      </c>
      <c r="J19" s="48" t="s">
        <v>148</v>
      </c>
      <c r="K19" s="33">
        <v>0.81</v>
      </c>
      <c r="L19" s="34">
        <v>0.61</v>
      </c>
      <c r="M19" s="35">
        <v>0.6</v>
      </c>
      <c r="N19" s="48" t="s">
        <v>149</v>
      </c>
      <c r="O19" s="46" t="s">
        <v>50</v>
      </c>
      <c r="P19" s="46" t="s">
        <v>50</v>
      </c>
      <c r="Q19" s="51"/>
      <c r="R19" s="52"/>
      <c r="S19" s="53">
        <f>'[1]GRF_Elementos entregados'!E22</f>
        <v>0.99962176729232666</v>
      </c>
      <c r="T19" s="52"/>
      <c r="U19" s="52"/>
      <c r="V19" s="53">
        <f>'[1]GRF_Elementos entregados'!E23</f>
        <v>0.94805194805194803</v>
      </c>
      <c r="W19" s="54"/>
      <c r="X19" s="54"/>
      <c r="Y19" s="54" t="e">
        <f>'[1]GRF_Elementos entregados'!E24</f>
        <v>#DIV/0!</v>
      </c>
      <c r="Z19" s="54"/>
      <c r="AA19" s="54"/>
      <c r="AB19" s="54" t="e">
        <f>'[1]GRF_Elementos entregados'!E25</f>
        <v>#DIV/0!</v>
      </c>
      <c r="AC19" s="55">
        <f>AVERAGE(Q19:V19)</f>
        <v>0.97383685767213735</v>
      </c>
      <c r="AD19" s="56" t="s">
        <v>59</v>
      </c>
      <c r="AE19" s="61" t="s">
        <v>84</v>
      </c>
      <c r="AF19" s="57"/>
    </row>
    <row r="20" spans="1:32" ht="48.75" customHeight="1" x14ac:dyDescent="0.25">
      <c r="A20" s="45"/>
      <c r="B20" s="28">
        <v>16</v>
      </c>
      <c r="C20" s="48" t="s">
        <v>150</v>
      </c>
      <c r="D20" s="48" t="s">
        <v>151</v>
      </c>
      <c r="E20" s="46" t="s">
        <v>45</v>
      </c>
      <c r="F20" s="46" t="s">
        <v>146</v>
      </c>
      <c r="G20" s="46" t="s">
        <v>147</v>
      </c>
      <c r="H20" s="49">
        <v>0.9</v>
      </c>
      <c r="I20" s="50" t="s">
        <v>47</v>
      </c>
      <c r="J20" s="48" t="s">
        <v>152</v>
      </c>
      <c r="K20" s="33">
        <v>0.9</v>
      </c>
      <c r="L20" s="34">
        <v>0.8</v>
      </c>
      <c r="M20" s="35">
        <v>0.6</v>
      </c>
      <c r="N20" s="48" t="s">
        <v>153</v>
      </c>
      <c r="O20" s="46" t="s">
        <v>82</v>
      </c>
      <c r="P20" s="46" t="s">
        <v>82</v>
      </c>
      <c r="Q20" s="51"/>
      <c r="R20" s="52"/>
      <c r="S20" s="52"/>
      <c r="T20" s="52"/>
      <c r="U20" s="52"/>
      <c r="V20" s="52"/>
      <c r="W20" s="54"/>
      <c r="X20" s="54"/>
      <c r="Y20" s="54"/>
      <c r="Z20" s="54"/>
      <c r="AA20" s="54"/>
      <c r="AB20" s="54">
        <f>'[1]GRF_Exact Inventarios '!E22</f>
        <v>0</v>
      </c>
      <c r="AC20" s="83">
        <f>AVERAGE(Q20:AB20)</f>
        <v>0</v>
      </c>
      <c r="AD20" s="84" t="s">
        <v>154</v>
      </c>
      <c r="AE20" s="85" t="s">
        <v>155</v>
      </c>
      <c r="AF20" s="57"/>
    </row>
    <row r="21" spans="1:32" ht="22.5" customHeight="1" x14ac:dyDescent="0.25">
      <c r="A21" s="45"/>
      <c r="B21" s="46">
        <v>17</v>
      </c>
      <c r="C21" s="48" t="s">
        <v>156</v>
      </c>
      <c r="D21" s="48" t="s">
        <v>157</v>
      </c>
      <c r="E21" s="46" t="s">
        <v>45</v>
      </c>
      <c r="F21" s="46" t="s">
        <v>147</v>
      </c>
      <c r="G21" s="46" t="s">
        <v>147</v>
      </c>
      <c r="H21" s="49">
        <v>0.9</v>
      </c>
      <c r="I21" s="50" t="s">
        <v>47</v>
      </c>
      <c r="J21" s="48" t="s">
        <v>158</v>
      </c>
      <c r="K21" s="33">
        <v>0.9</v>
      </c>
      <c r="L21" s="34">
        <v>0.8</v>
      </c>
      <c r="M21" s="35">
        <v>0.6</v>
      </c>
      <c r="N21" s="48" t="s">
        <v>159</v>
      </c>
      <c r="O21" s="46" t="s">
        <v>50</v>
      </c>
      <c r="P21" s="48" t="s">
        <v>50</v>
      </c>
      <c r="Q21" s="51"/>
      <c r="R21" s="52"/>
      <c r="S21" s="53">
        <f>'[1]GRF_Cumpl Plan Mtt'!E22</f>
        <v>0.1</v>
      </c>
      <c r="T21" s="52"/>
      <c r="U21" s="52"/>
      <c r="V21" s="53">
        <f>'[1]GRF_Cumpl Plan Mtt'!E23</f>
        <v>0.54545454545454541</v>
      </c>
      <c r="W21" s="54"/>
      <c r="X21" s="54"/>
      <c r="Y21" s="54" t="e">
        <f>'[1]GRF_Cumpl Plan Mtt'!E24</f>
        <v>#DIV/0!</v>
      </c>
      <c r="Z21" s="54"/>
      <c r="AA21" s="54"/>
      <c r="AB21" s="54" t="e">
        <f>'[1]GRF_Cumpl Plan Mtt'!E25</f>
        <v>#DIV/0!</v>
      </c>
      <c r="AC21" s="86">
        <f>AVERAGE(Q21:V21)</f>
        <v>0.3227272727272727</v>
      </c>
      <c r="AD21" s="87" t="s">
        <v>83</v>
      </c>
      <c r="AE21" s="70" t="s">
        <v>160</v>
      </c>
      <c r="AF21" s="57"/>
    </row>
    <row r="22" spans="1:32" ht="22.5" customHeight="1" x14ac:dyDescent="0.25">
      <c r="A22" s="45"/>
      <c r="B22" s="46">
        <v>18</v>
      </c>
      <c r="C22" s="48" t="s">
        <v>161</v>
      </c>
      <c r="D22" s="48" t="s">
        <v>162</v>
      </c>
      <c r="E22" s="46" t="s">
        <v>72</v>
      </c>
      <c r="F22" s="46" t="s">
        <v>163</v>
      </c>
      <c r="G22" s="46" t="s">
        <v>163</v>
      </c>
      <c r="H22" s="49">
        <v>-0.02</v>
      </c>
      <c r="I22" s="50" t="s">
        <v>47</v>
      </c>
      <c r="J22" s="48" t="s">
        <v>164</v>
      </c>
      <c r="K22" s="33">
        <v>-0.02</v>
      </c>
      <c r="L22" s="34">
        <v>0</v>
      </c>
      <c r="M22" s="35">
        <v>0.02</v>
      </c>
      <c r="N22" s="48" t="s">
        <v>165</v>
      </c>
      <c r="O22" s="46" t="s">
        <v>58</v>
      </c>
      <c r="P22" s="46" t="s">
        <v>58</v>
      </c>
      <c r="Q22" s="51"/>
      <c r="R22" s="52"/>
      <c r="S22" s="52">
        <f>'[1]GRF_Ahorro agua'!E22</f>
        <v>-0.6450511945392492</v>
      </c>
      <c r="T22" s="52"/>
      <c r="U22" s="88"/>
      <c r="V22" s="62">
        <f>'[1]GRF_Ahorro agua'!E23</f>
        <v>0.24087591240875914</v>
      </c>
      <c r="W22" s="54"/>
      <c r="X22" s="54"/>
      <c r="Y22" s="54"/>
      <c r="Z22" s="54"/>
      <c r="AA22" s="54"/>
      <c r="AB22" s="54"/>
      <c r="AC22" s="55">
        <f>AVERAGE(Q22:V22)</f>
        <v>-0.20208764106524502</v>
      </c>
      <c r="AD22" s="89" t="s">
        <v>59</v>
      </c>
      <c r="AE22" s="90" t="s">
        <v>166</v>
      </c>
      <c r="AF22" s="57"/>
    </row>
    <row r="23" spans="1:32" ht="22.5" customHeight="1" x14ac:dyDescent="0.25">
      <c r="A23" s="45"/>
      <c r="B23" s="28">
        <v>19</v>
      </c>
      <c r="C23" s="48" t="s">
        <v>167</v>
      </c>
      <c r="D23" s="48" t="s">
        <v>168</v>
      </c>
      <c r="E23" s="46" t="s">
        <v>72</v>
      </c>
      <c r="F23" s="46" t="s">
        <v>163</v>
      </c>
      <c r="G23" s="46" t="s">
        <v>163</v>
      </c>
      <c r="H23" s="49">
        <v>-0.02</v>
      </c>
      <c r="I23" s="50" t="s">
        <v>61</v>
      </c>
      <c r="J23" s="48" t="s">
        <v>169</v>
      </c>
      <c r="K23" s="33">
        <v>-0.02</v>
      </c>
      <c r="L23" s="34">
        <v>0</v>
      </c>
      <c r="M23" s="35">
        <v>0.02</v>
      </c>
      <c r="N23" s="48" t="s">
        <v>170</v>
      </c>
      <c r="O23" s="46" t="s">
        <v>58</v>
      </c>
      <c r="P23" s="46" t="s">
        <v>58</v>
      </c>
      <c r="Q23" s="51">
        <f>'[1]GRF_Ahorro energía'!E22</f>
        <v>-8.6607669616519167E-2</v>
      </c>
      <c r="R23" s="52">
        <f>'[1]GRF_Ahorro energía'!E23</f>
        <v>-0.44672566371681416</v>
      </c>
      <c r="S23" s="53">
        <f>'[1]GRF_Ahorro energía'!E24</f>
        <v>-0.36802359882005897</v>
      </c>
      <c r="T23" s="52">
        <f>'[1]GRF_Ahorro energía'!E25</f>
        <v>-0.49073746312684363</v>
      </c>
      <c r="U23" s="91">
        <f>'[1]GRF_Ahorro energía'!E26</f>
        <v>-0.29522123893805308</v>
      </c>
      <c r="V23" s="62">
        <f>'[1]GRF_Ahorro energía'!E27</f>
        <v>-0.5795870206489675</v>
      </c>
      <c r="W23" s="54"/>
      <c r="X23" s="54"/>
      <c r="Y23" s="54"/>
      <c r="Z23" s="54"/>
      <c r="AA23" s="54"/>
      <c r="AB23" s="54"/>
      <c r="AC23" s="55">
        <f>AVERAGE(Q23:V23)</f>
        <v>-0.37781710914454275</v>
      </c>
      <c r="AD23" s="56" t="s">
        <v>59</v>
      </c>
      <c r="AE23" s="92" t="s">
        <v>171</v>
      </c>
      <c r="AF23" s="57"/>
    </row>
    <row r="24" spans="1:32" ht="22.5" customHeight="1" x14ac:dyDescent="0.25">
      <c r="A24" s="45"/>
      <c r="B24" s="46">
        <v>20</v>
      </c>
      <c r="C24" s="48" t="s">
        <v>172</v>
      </c>
      <c r="D24" s="48" t="s">
        <v>173</v>
      </c>
      <c r="E24" s="46" t="s">
        <v>72</v>
      </c>
      <c r="F24" s="46" t="s">
        <v>163</v>
      </c>
      <c r="G24" s="46" t="s">
        <v>163</v>
      </c>
      <c r="H24" s="49">
        <v>0.01</v>
      </c>
      <c r="I24" s="50" t="s">
        <v>47</v>
      </c>
      <c r="J24" s="48" t="s">
        <v>174</v>
      </c>
      <c r="K24" s="33">
        <v>0.01</v>
      </c>
      <c r="L24" s="34">
        <v>0</v>
      </c>
      <c r="M24" s="35">
        <v>-0.01</v>
      </c>
      <c r="N24" s="48" t="s">
        <v>175</v>
      </c>
      <c r="O24" s="46" t="s">
        <v>58</v>
      </c>
      <c r="P24" s="46" t="s">
        <v>58</v>
      </c>
      <c r="Q24" s="51"/>
      <c r="R24" s="52"/>
      <c r="S24" s="52"/>
      <c r="T24" s="52"/>
      <c r="U24" s="88"/>
      <c r="V24" s="62">
        <f>'[1]GRF_Residuos Aprovechables'!E22</f>
        <v>-0.41733333333333333</v>
      </c>
      <c r="W24" s="54"/>
      <c r="X24" s="54"/>
      <c r="Y24" s="54"/>
      <c r="Z24" s="54"/>
      <c r="AA24" s="54"/>
      <c r="AB24" s="54"/>
      <c r="AC24" s="86">
        <f>V24</f>
        <v>-0.41733333333333333</v>
      </c>
      <c r="AD24" s="87" t="s">
        <v>83</v>
      </c>
      <c r="AE24" s="92" t="s">
        <v>176</v>
      </c>
      <c r="AF24" s="57"/>
    </row>
    <row r="25" spans="1:32" ht="22.5" customHeight="1" x14ac:dyDescent="0.25">
      <c r="A25" s="45"/>
      <c r="B25" s="46">
        <v>21</v>
      </c>
      <c r="C25" s="48" t="s">
        <v>177</v>
      </c>
      <c r="D25" s="48" t="s">
        <v>178</v>
      </c>
      <c r="E25" s="46" t="s">
        <v>45</v>
      </c>
      <c r="F25" s="46" t="s">
        <v>163</v>
      </c>
      <c r="G25" s="46" t="s">
        <v>163</v>
      </c>
      <c r="H25" s="49">
        <v>1</v>
      </c>
      <c r="I25" s="50" t="s">
        <v>47</v>
      </c>
      <c r="J25" s="48" t="s">
        <v>179</v>
      </c>
      <c r="K25" s="33">
        <v>0.9</v>
      </c>
      <c r="L25" s="34">
        <v>0.8</v>
      </c>
      <c r="M25" s="35">
        <v>0.6</v>
      </c>
      <c r="N25" s="48" t="s">
        <v>180</v>
      </c>
      <c r="O25" s="46" t="s">
        <v>58</v>
      </c>
      <c r="P25" s="46" t="s">
        <v>58</v>
      </c>
      <c r="Q25" s="51"/>
      <c r="R25" s="52"/>
      <c r="S25" s="52"/>
      <c r="T25" s="52"/>
      <c r="U25" s="52"/>
      <c r="V25" s="62">
        <f>'[1]GRF_Activ Plan AccPIGA'!E22</f>
        <v>0.41379310344827586</v>
      </c>
      <c r="W25" s="54"/>
      <c r="X25" s="54"/>
      <c r="Y25" s="54"/>
      <c r="Z25" s="54"/>
      <c r="AA25" s="54"/>
      <c r="AB25" s="54"/>
      <c r="AC25" s="86">
        <f>V25</f>
        <v>0.41379310344827586</v>
      </c>
      <c r="AD25" s="87" t="s">
        <v>83</v>
      </c>
      <c r="AE25" s="70" t="s">
        <v>160</v>
      </c>
      <c r="AF25" s="57"/>
    </row>
    <row r="26" spans="1:32" ht="30" customHeight="1" x14ac:dyDescent="0.25">
      <c r="A26" s="45" t="s">
        <v>181</v>
      </c>
      <c r="B26" s="28">
        <v>22</v>
      </c>
      <c r="C26" s="48" t="s">
        <v>182</v>
      </c>
      <c r="D26" s="46" t="s">
        <v>183</v>
      </c>
      <c r="E26" s="46" t="s">
        <v>45</v>
      </c>
      <c r="F26" s="46" t="s">
        <v>184</v>
      </c>
      <c r="G26" s="46" t="s">
        <v>184</v>
      </c>
      <c r="H26" s="49">
        <v>0.9</v>
      </c>
      <c r="I26" s="50" t="s">
        <v>47</v>
      </c>
      <c r="J26" s="48" t="s">
        <v>185</v>
      </c>
      <c r="K26" s="33">
        <v>0.85</v>
      </c>
      <c r="L26" s="34">
        <v>0.75</v>
      </c>
      <c r="M26" s="35">
        <v>0.6</v>
      </c>
      <c r="N26" s="48" t="s">
        <v>186</v>
      </c>
      <c r="O26" s="46" t="s">
        <v>143</v>
      </c>
      <c r="P26" s="46" t="s">
        <v>143</v>
      </c>
      <c r="Q26" s="53">
        <f>'[1]GTI_Solic Req Incid'!E22%</f>
        <v>1</v>
      </c>
      <c r="R26" s="53">
        <f>'[1]GTI_Solic Req Incid'!E23%</f>
        <v>1</v>
      </c>
      <c r="S26" s="53">
        <f>'[1]GTI_Solic Req Incid'!E24%</f>
        <v>1</v>
      </c>
      <c r="T26" s="53">
        <f>'[1]GTI_Solic Req Incid'!E25%</f>
        <v>1</v>
      </c>
      <c r="U26" s="62">
        <f>'[1]GTI_Solic Req Incid'!E26%</f>
        <v>1</v>
      </c>
      <c r="V26" s="62">
        <f>'[1]GTI_Solic Req Incid'!E27%</f>
        <v>1</v>
      </c>
      <c r="W26" s="51">
        <f>'[1]GTI_Solic Req Incid'!E28%</f>
        <v>0</v>
      </c>
      <c r="X26" s="51">
        <f>'[1]GTI_Solic Req Incid'!E29%</f>
        <v>0</v>
      </c>
      <c r="Y26" s="51">
        <f>'[1]GTI_Solic Req Incid'!E30%</f>
        <v>0</v>
      </c>
      <c r="Z26" s="51">
        <v>0</v>
      </c>
      <c r="AA26" s="51">
        <v>0</v>
      </c>
      <c r="AB26" s="51">
        <v>0</v>
      </c>
      <c r="AC26" s="55">
        <f>AVERAGE(Q26:V26)</f>
        <v>1</v>
      </c>
      <c r="AD26" s="56" t="s">
        <v>59</v>
      </c>
      <c r="AE26" s="61" t="s">
        <v>84</v>
      </c>
      <c r="AF26" s="57"/>
    </row>
    <row r="27" spans="1:32" ht="30" customHeight="1" x14ac:dyDescent="0.25">
      <c r="A27" s="45"/>
      <c r="B27" s="46">
        <v>23</v>
      </c>
      <c r="C27" s="48" t="s">
        <v>187</v>
      </c>
      <c r="D27" s="46" t="s">
        <v>188</v>
      </c>
      <c r="E27" s="46" t="s">
        <v>72</v>
      </c>
      <c r="F27" s="46" t="s">
        <v>189</v>
      </c>
      <c r="G27" s="46" t="s">
        <v>189</v>
      </c>
      <c r="H27" s="49">
        <v>0.9</v>
      </c>
      <c r="I27" s="50" t="s">
        <v>47</v>
      </c>
      <c r="J27" s="48" t="s">
        <v>190</v>
      </c>
      <c r="K27" s="33">
        <v>0.9</v>
      </c>
      <c r="L27" s="34">
        <v>0.8</v>
      </c>
      <c r="M27" s="35">
        <v>0.6</v>
      </c>
      <c r="N27" s="48" t="s">
        <v>191</v>
      </c>
      <c r="O27" s="46" t="s">
        <v>143</v>
      </c>
      <c r="P27" s="46" t="s">
        <v>143</v>
      </c>
      <c r="Q27" s="53">
        <f>'[1]GTI_Oport Atenc Solic Req'!E22%</f>
        <v>0.625</v>
      </c>
      <c r="R27" s="93">
        <f>'[1]GTI_Oport Atenc Solic Req'!E23%</f>
        <v>0.91803278688524581</v>
      </c>
      <c r="S27" s="93">
        <f>'[1]GTI_Oport Atenc Solic Req'!E24%</f>
        <v>1</v>
      </c>
      <c r="T27" s="94">
        <f>'[1]GTI_Oport Atenc Solic Req'!E25%</f>
        <v>0.65306122448979598</v>
      </c>
      <c r="U27" s="94">
        <f>'[1]GTI_Oport Atenc Solic Req'!E26%</f>
        <v>1</v>
      </c>
      <c r="V27" s="94">
        <f>'[1]GTI_Oport Atenc Solic Req'!E27%</f>
        <v>0.88709677419354838</v>
      </c>
      <c r="W27" s="95" t="e">
        <f>'[1]GTI_Oport Atenc Solic Req'!E28</f>
        <v>#DIV/0!</v>
      </c>
      <c r="X27" s="95" t="e">
        <f>'[1]GTI_Oport Atenc Solic Req'!E29</f>
        <v>#DIV/0!</v>
      </c>
      <c r="Y27" s="95" t="e">
        <f>'[1]GTI_Oport Atenc Solic Req'!E30</f>
        <v>#DIV/0!</v>
      </c>
      <c r="Z27" s="95" t="e">
        <f>'[1]GTI_Oport Atenc Solic Req'!E31</f>
        <v>#DIV/0!</v>
      </c>
      <c r="AA27" s="95" t="e">
        <f>'[1]GTI_Oport Atenc Solic Req'!E32</f>
        <v>#DIV/0!</v>
      </c>
      <c r="AB27" s="95" t="e">
        <f>'[1]GTI_Oport Atenc Solic Req'!E33</f>
        <v>#DIV/0!</v>
      </c>
      <c r="AC27" s="66">
        <f>AVERAGE(Q27:V27)</f>
        <v>0.84719846426143164</v>
      </c>
      <c r="AD27" s="96" t="s">
        <v>51</v>
      </c>
      <c r="AE27" s="61" t="s">
        <v>84</v>
      </c>
      <c r="AF27" s="57"/>
    </row>
    <row r="28" spans="1:32" ht="30" customHeight="1" x14ac:dyDescent="0.25">
      <c r="A28" s="45"/>
      <c r="B28" s="46">
        <v>24</v>
      </c>
      <c r="C28" s="48" t="s">
        <v>192</v>
      </c>
      <c r="D28" s="46" t="s">
        <v>193</v>
      </c>
      <c r="E28" s="46" t="s">
        <v>45</v>
      </c>
      <c r="F28" s="46" t="s">
        <v>189</v>
      </c>
      <c r="G28" s="46" t="s">
        <v>189</v>
      </c>
      <c r="H28" s="49">
        <v>0.9</v>
      </c>
      <c r="I28" s="50" t="s">
        <v>47</v>
      </c>
      <c r="J28" s="48" t="s">
        <v>194</v>
      </c>
      <c r="K28" s="33">
        <v>0.9</v>
      </c>
      <c r="L28" s="34">
        <v>0.8</v>
      </c>
      <c r="M28" s="35">
        <v>0.7</v>
      </c>
      <c r="N28" s="48" t="s">
        <v>195</v>
      </c>
      <c r="O28" s="46" t="s">
        <v>58</v>
      </c>
      <c r="P28" s="46" t="s">
        <v>58</v>
      </c>
      <c r="Q28" s="51"/>
      <c r="R28" s="51"/>
      <c r="S28" s="51"/>
      <c r="T28" s="51"/>
      <c r="U28" s="51"/>
      <c r="V28" s="53">
        <f>'[1]GTI_Mtto Infra Tecn'!E22%</f>
        <v>1</v>
      </c>
      <c r="W28" s="51"/>
      <c r="X28" s="51"/>
      <c r="Y28" s="51"/>
      <c r="Z28" s="51"/>
      <c r="AA28" s="51"/>
      <c r="AB28" s="51">
        <f>'[1]GTI_Mtto Infra Tecn'!E23%</f>
        <v>0</v>
      </c>
      <c r="AC28" s="55">
        <f>V28</f>
        <v>1</v>
      </c>
      <c r="AD28" s="56" t="s">
        <v>59</v>
      </c>
      <c r="AE28" s="70" t="s">
        <v>160</v>
      </c>
      <c r="AF28" s="57"/>
    </row>
    <row r="29" spans="1:32" ht="36" customHeight="1" x14ac:dyDescent="0.25">
      <c r="A29" s="45" t="s">
        <v>196</v>
      </c>
      <c r="B29" s="28">
        <v>25</v>
      </c>
      <c r="C29" s="48" t="s">
        <v>197</v>
      </c>
      <c r="D29" s="48" t="s">
        <v>198</v>
      </c>
      <c r="E29" s="46" t="s">
        <v>45</v>
      </c>
      <c r="F29" s="46" t="s">
        <v>199</v>
      </c>
      <c r="G29" s="46" t="s">
        <v>196</v>
      </c>
      <c r="H29" s="49">
        <v>1</v>
      </c>
      <c r="I29" s="50" t="s">
        <v>47</v>
      </c>
      <c r="J29" s="48" t="s">
        <v>200</v>
      </c>
      <c r="K29" s="33">
        <v>0.9</v>
      </c>
      <c r="L29" s="34">
        <v>0.8</v>
      </c>
      <c r="M29" s="35">
        <v>0.6</v>
      </c>
      <c r="N29" s="48" t="s">
        <v>201</v>
      </c>
      <c r="O29" s="46" t="s">
        <v>143</v>
      </c>
      <c r="P29" s="46" t="s">
        <v>143</v>
      </c>
      <c r="Q29" s="53">
        <f>'[1]GFI_Ejc Prsup Func'!E22</f>
        <v>0.11547653909056976</v>
      </c>
      <c r="R29" s="53">
        <f>'[1]GFI_Ejc Prsup Func'!E23</f>
        <v>9.1819451172321681E-2</v>
      </c>
      <c r="S29" s="53">
        <f>'[1]GFI_Ejc Prsup Func'!E24</f>
        <v>0.10374153701051414</v>
      </c>
      <c r="T29" s="62">
        <f>'[1]GFI_Ejc Prsup Func'!E25</f>
        <v>6.7426929035419622E-2</v>
      </c>
      <c r="U29" s="62">
        <f>'[1]GFI_Ejc Prsup Func'!E26</f>
        <v>5.3825836292142014E-2</v>
      </c>
      <c r="V29" s="62">
        <f>'[1]GFI_Ejc Prsup Func'!E27</f>
        <v>9.7021216373000901E-2</v>
      </c>
      <c r="W29" s="51">
        <f>'[1]GFI_Ejc Prsup Func'!E28</f>
        <v>0</v>
      </c>
      <c r="X29" s="51">
        <f>'[1]GFI_Ejc Prsup Func'!E29</f>
        <v>0</v>
      </c>
      <c r="Y29" s="51">
        <f>'[1]GFI_Ejc Prsup Func'!E30</f>
        <v>0</v>
      </c>
      <c r="Z29" s="51">
        <f>'[1]GFI_Ejc Prsup Func'!E31</f>
        <v>0</v>
      </c>
      <c r="AA29" s="51">
        <f>'[1]GFI_Ejc Prsup Func'!E32</f>
        <v>0</v>
      </c>
      <c r="AB29" s="51">
        <f>'[1]GFI_Ejc Prsup Func'!E33</f>
        <v>0</v>
      </c>
      <c r="AC29" s="86">
        <f t="shared" ref="AC29:AC35" si="1">AVERAGE(Q29:V29)</f>
        <v>8.8218584828994695E-2</v>
      </c>
      <c r="AD29" s="87" t="s">
        <v>83</v>
      </c>
      <c r="AE29" s="70" t="s">
        <v>202</v>
      </c>
      <c r="AF29" s="57"/>
    </row>
    <row r="30" spans="1:32" ht="36" customHeight="1" x14ac:dyDescent="0.25">
      <c r="A30" s="45"/>
      <c r="B30" s="46">
        <v>26</v>
      </c>
      <c r="C30" s="48" t="s">
        <v>203</v>
      </c>
      <c r="D30" s="48" t="s">
        <v>204</v>
      </c>
      <c r="E30" s="46" t="s">
        <v>45</v>
      </c>
      <c r="F30" s="46" t="s">
        <v>199</v>
      </c>
      <c r="G30" s="46" t="s">
        <v>196</v>
      </c>
      <c r="H30" s="49">
        <v>1</v>
      </c>
      <c r="I30" s="50" t="s">
        <v>47</v>
      </c>
      <c r="J30" s="48" t="s">
        <v>205</v>
      </c>
      <c r="K30" s="33">
        <v>0.9</v>
      </c>
      <c r="L30" s="34">
        <v>0.8</v>
      </c>
      <c r="M30" s="35">
        <v>0.6</v>
      </c>
      <c r="N30" s="48" t="s">
        <v>206</v>
      </c>
      <c r="O30" s="46" t="s">
        <v>143</v>
      </c>
      <c r="P30" s="46" t="s">
        <v>143</v>
      </c>
      <c r="Q30" s="53">
        <f>'[1]GFI_Ejc Prsup ProyInv'!E22</f>
        <v>0.13639138567799711</v>
      </c>
      <c r="R30" s="53">
        <f>'[1]GFI_Ejc Prsup ProyInv'!E23</f>
        <v>5.4574751645736816E-2</v>
      </c>
      <c r="S30" s="53">
        <f>'[1]GFI_Ejc Prsup ProyInv'!E24</f>
        <v>4.8194221200214424E-2</v>
      </c>
      <c r="T30" s="62">
        <f>'[1]GFI_Ejc Prsup ProyInv'!E25</f>
        <v>1.4636218365947137E-2</v>
      </c>
      <c r="U30" s="62">
        <f>'[1]GFI_Ejc Prsup ProyInv'!E26</f>
        <v>0.1152635311733875</v>
      </c>
      <c r="V30" s="62">
        <f>'[1]GFI_Ejc Prsup ProyInv'!E27</f>
        <v>0</v>
      </c>
      <c r="W30" s="51">
        <f>'[1]GFI_Ejc Prsup ProyInv'!E28</f>
        <v>0</v>
      </c>
      <c r="X30" s="51">
        <f>'[1]GFI_Ejc Prsup ProyInv'!E29</f>
        <v>0</v>
      </c>
      <c r="Y30" s="51">
        <f>'[1]GFI_Ejc Prsup ProyInv'!E30</f>
        <v>0</v>
      </c>
      <c r="Z30" s="51">
        <f>'[1]GFI_Ejc Prsup ProyInv'!E31</f>
        <v>0</v>
      </c>
      <c r="AA30" s="51">
        <f>'[1]GFI_Ejc Prsup ProyInv'!E32</f>
        <v>0</v>
      </c>
      <c r="AB30" s="51">
        <f>'[1]GFI_Ejc Prsup ProyInv'!E33</f>
        <v>0</v>
      </c>
      <c r="AC30" s="86">
        <f t="shared" si="1"/>
        <v>6.1510018010547167E-2</v>
      </c>
      <c r="AD30" s="87" t="s">
        <v>83</v>
      </c>
      <c r="AE30" s="70" t="s">
        <v>202</v>
      </c>
      <c r="AF30" s="57"/>
    </row>
    <row r="31" spans="1:32" ht="36" customHeight="1" x14ac:dyDescent="0.25">
      <c r="A31" s="45"/>
      <c r="B31" s="46">
        <v>27</v>
      </c>
      <c r="C31" s="48" t="s">
        <v>207</v>
      </c>
      <c r="D31" s="48" t="s">
        <v>208</v>
      </c>
      <c r="E31" s="46" t="s">
        <v>45</v>
      </c>
      <c r="F31" s="46" t="s">
        <v>199</v>
      </c>
      <c r="G31" s="46" t="s">
        <v>196</v>
      </c>
      <c r="H31" s="49">
        <v>1</v>
      </c>
      <c r="I31" s="50" t="s">
        <v>47</v>
      </c>
      <c r="J31" s="48" t="s">
        <v>209</v>
      </c>
      <c r="K31" s="33">
        <v>0.9</v>
      </c>
      <c r="L31" s="34">
        <v>0.8</v>
      </c>
      <c r="M31" s="35">
        <v>0.6</v>
      </c>
      <c r="N31" s="48" t="s">
        <v>210</v>
      </c>
      <c r="O31" s="46" t="s">
        <v>143</v>
      </c>
      <c r="P31" s="46" t="s">
        <v>143</v>
      </c>
      <c r="Q31" s="97">
        <f>'[1]GFI_Ejc Giros Func'!E22</f>
        <v>4.4213070366115048E-2</v>
      </c>
      <c r="R31" s="97">
        <f>'[1]GFI_Ejc Giros Func'!E23</f>
        <v>6.5953235181133885E-2</v>
      </c>
      <c r="S31" s="97">
        <f>'[1]GFI_Ejc Giros Func'!E24</f>
        <v>5.8882097084677211E-2</v>
      </c>
      <c r="T31" s="62">
        <f>'[1]GFI_Ejc Giros Func'!E25</f>
        <v>0.10770870807852409</v>
      </c>
      <c r="U31" s="62">
        <f>'[1]GFI_Ejc Giros Func'!E26</f>
        <v>4.3568743360775299E-2</v>
      </c>
      <c r="V31" s="62">
        <f>'[1]GFI_Ejc Giros Func'!E27</f>
        <v>0.11350325201782882</v>
      </c>
      <c r="W31" s="51">
        <f>'[1]GFI_Ejc Giros Func'!E28</f>
        <v>0</v>
      </c>
      <c r="X31" s="51">
        <f>'[1]GFI_Ejc Giros Func'!E29</f>
        <v>0</v>
      </c>
      <c r="Y31" s="51">
        <f>'[1]GFI_Ejc Giros Func'!E30</f>
        <v>0</v>
      </c>
      <c r="Z31" s="51">
        <f>'[1]GFI_Ejc Giros Func'!E31</f>
        <v>0</v>
      </c>
      <c r="AA31" s="51">
        <f>'[1]GFI_Ejc Giros Func'!E32</f>
        <v>0</v>
      </c>
      <c r="AB31" s="51">
        <f>'[1]GFI_Ejc Giros Func'!E33</f>
        <v>0</v>
      </c>
      <c r="AC31" s="86">
        <f t="shared" si="1"/>
        <v>7.2304851014842395E-2</v>
      </c>
      <c r="AD31" s="87" t="s">
        <v>83</v>
      </c>
      <c r="AE31" s="70" t="s">
        <v>202</v>
      </c>
      <c r="AF31" s="57"/>
    </row>
    <row r="32" spans="1:32" ht="36" customHeight="1" x14ac:dyDescent="0.25">
      <c r="A32" s="45"/>
      <c r="B32" s="28">
        <v>28</v>
      </c>
      <c r="C32" s="48" t="s">
        <v>211</v>
      </c>
      <c r="D32" s="48" t="s">
        <v>212</v>
      </c>
      <c r="E32" s="46" t="s">
        <v>45</v>
      </c>
      <c r="F32" s="46" t="s">
        <v>199</v>
      </c>
      <c r="G32" s="46" t="s">
        <v>196</v>
      </c>
      <c r="H32" s="49">
        <v>1</v>
      </c>
      <c r="I32" s="50" t="s">
        <v>47</v>
      </c>
      <c r="J32" s="48" t="s">
        <v>213</v>
      </c>
      <c r="K32" s="33">
        <v>0.9</v>
      </c>
      <c r="L32" s="34">
        <v>0.8</v>
      </c>
      <c r="M32" s="35">
        <v>0.6</v>
      </c>
      <c r="N32" s="48" t="s">
        <v>214</v>
      </c>
      <c r="O32" s="46" t="s">
        <v>143</v>
      </c>
      <c r="P32" s="46" t="s">
        <v>143</v>
      </c>
      <c r="Q32" s="97">
        <f>'[1]GFI_Ejc Giros ProyInv'!E22</f>
        <v>0</v>
      </c>
      <c r="R32" s="97">
        <f>'[1]GFI_Ejc Giros ProyInv'!E23</f>
        <v>1.825500501409829E-2</v>
      </c>
      <c r="S32" s="97">
        <f>'[1]GFI_Ejc Giros ProyInv'!E24</f>
        <v>1.6210629682338048E-2</v>
      </c>
      <c r="T32" s="62">
        <f>'[1]GFI_Ejc Giros ProyInv'!E25</f>
        <v>3.7075057979608708E-2</v>
      </c>
      <c r="U32" s="62">
        <f>'[1]GFI_Ejc Giros ProyInv'!E26</f>
        <v>2.6647323687587914E-2</v>
      </c>
      <c r="V32" s="62">
        <f>'[1]GFI_Ejc Giros ProyInv'!E27</f>
        <v>4.3305891225601641E-2</v>
      </c>
      <c r="W32" s="51">
        <f>'[1]GFI_Ejc Giros ProyInv'!E28</f>
        <v>0</v>
      </c>
      <c r="X32" s="51">
        <f>'[1]GFI_Ejc Giros ProyInv'!E29</f>
        <v>0</v>
      </c>
      <c r="Y32" s="51">
        <f>'[1]GFI_Ejc Giros ProyInv'!E30</f>
        <v>0</v>
      </c>
      <c r="Z32" s="51">
        <f>'[1]GFI_Ejc Giros ProyInv'!E31</f>
        <v>0</v>
      </c>
      <c r="AA32" s="51">
        <f>'[1]GFI_Ejc Giros ProyInv'!E32</f>
        <v>0</v>
      </c>
      <c r="AB32" s="51">
        <f>'[1]GFI_Ejc Giros ProyInv'!E33</f>
        <v>0</v>
      </c>
      <c r="AC32" s="86">
        <f t="shared" si="1"/>
        <v>2.3582317931539101E-2</v>
      </c>
      <c r="AD32" s="87" t="s">
        <v>83</v>
      </c>
      <c r="AE32" s="70" t="s">
        <v>202</v>
      </c>
      <c r="AF32" s="57"/>
    </row>
    <row r="33" spans="1:32" ht="30" customHeight="1" x14ac:dyDescent="0.25">
      <c r="A33" s="45"/>
      <c r="B33" s="46">
        <v>29</v>
      </c>
      <c r="C33" s="48" t="s">
        <v>215</v>
      </c>
      <c r="D33" s="48" t="s">
        <v>216</v>
      </c>
      <c r="E33" s="46" t="s">
        <v>45</v>
      </c>
      <c r="F33" s="46" t="s">
        <v>217</v>
      </c>
      <c r="G33" s="46" t="s">
        <v>196</v>
      </c>
      <c r="H33" s="49">
        <v>0.8</v>
      </c>
      <c r="I33" s="50" t="s">
        <v>47</v>
      </c>
      <c r="J33" s="48" t="s">
        <v>218</v>
      </c>
      <c r="K33" s="33">
        <v>0.75</v>
      </c>
      <c r="L33" s="34">
        <v>0.7</v>
      </c>
      <c r="M33" s="35">
        <v>0.6</v>
      </c>
      <c r="N33" s="48" t="s">
        <v>219</v>
      </c>
      <c r="O33" s="46" t="s">
        <v>143</v>
      </c>
      <c r="P33" s="46" t="s">
        <v>143</v>
      </c>
      <c r="Q33" s="97">
        <f>'[1]GFI_PAC Vig Ejec'!E22</f>
        <v>0.82398228638819981</v>
      </c>
      <c r="R33" s="97">
        <f>'[1]GFI_PAC Vig Ejec'!E23</f>
        <v>0.95294104112446665</v>
      </c>
      <c r="S33" s="97">
        <f>'[1]GFI_PAC Vig Ejec'!E24</f>
        <v>0.72794618199262595</v>
      </c>
      <c r="T33" s="62">
        <f>'[1]GFI_PAC Vig Ejec'!E25</f>
        <v>0.93461106625245693</v>
      </c>
      <c r="U33" s="62">
        <f>'[1]GFI_PAC Vig Ejec'!E26</f>
        <v>0.77395710213529378</v>
      </c>
      <c r="V33" s="62">
        <f>'[1]GFI_PAC Vig Ejec'!E27</f>
        <v>0.93128970536079292</v>
      </c>
      <c r="W33" s="51" t="e">
        <f>'[1]GFI_PAC Vig Ejec'!E28%</f>
        <v>#DIV/0!</v>
      </c>
      <c r="X33" s="51" t="e">
        <f>'[1]GFI_PAC Vig Ejec'!E29%</f>
        <v>#DIV/0!</v>
      </c>
      <c r="Y33" s="51" t="e">
        <f>'[1]GFI_PAC Vig Ejec'!E30%</f>
        <v>#DIV/0!</v>
      </c>
      <c r="Z33" s="51" t="e">
        <f>'[1]GFI_PAC Vig Ejec'!E31%</f>
        <v>#DIV/0!</v>
      </c>
      <c r="AA33" s="51" t="e">
        <f>'[1]GFI_PAC Vig Ejec'!E32%</f>
        <v>#DIV/0!</v>
      </c>
      <c r="AB33" s="51" t="e">
        <f>'[1]GFI_PAC Vig Ejec'!E33%</f>
        <v>#DIV/0!</v>
      </c>
      <c r="AC33" s="55">
        <f t="shared" si="1"/>
        <v>0.85745456387563956</v>
      </c>
      <c r="AD33" s="56" t="s">
        <v>59</v>
      </c>
      <c r="AE33" s="61" t="s">
        <v>220</v>
      </c>
      <c r="AF33" s="57"/>
    </row>
    <row r="34" spans="1:32" ht="30" customHeight="1" x14ac:dyDescent="0.25">
      <c r="A34" s="45"/>
      <c r="B34" s="46">
        <v>30</v>
      </c>
      <c r="C34" s="48" t="s">
        <v>221</v>
      </c>
      <c r="D34" s="48" t="s">
        <v>222</v>
      </c>
      <c r="E34" s="46" t="s">
        <v>45</v>
      </c>
      <c r="F34" s="46" t="s">
        <v>217</v>
      </c>
      <c r="G34" s="46" t="s">
        <v>196</v>
      </c>
      <c r="H34" s="49">
        <v>1</v>
      </c>
      <c r="I34" s="50" t="s">
        <v>47</v>
      </c>
      <c r="J34" s="48" t="s">
        <v>223</v>
      </c>
      <c r="K34" s="33">
        <v>0.8</v>
      </c>
      <c r="L34" s="34">
        <v>0.65</v>
      </c>
      <c r="M34" s="35">
        <v>0.6</v>
      </c>
      <c r="N34" s="48" t="s">
        <v>219</v>
      </c>
      <c r="O34" s="46" t="s">
        <v>143</v>
      </c>
      <c r="P34" s="46" t="s">
        <v>143</v>
      </c>
      <c r="Q34" s="97">
        <f>'[1]GFI_PAC Reservas Ejec'!E22</f>
        <v>0</v>
      </c>
      <c r="R34" s="97">
        <f>'[1]GFI_PAC Reservas Ejec'!E23</f>
        <v>1</v>
      </c>
      <c r="S34" s="98">
        <f>'[1]GFI_PAC Reservas Ejec'!E24</f>
        <v>1.1415280344737964</v>
      </c>
      <c r="T34" s="62">
        <f>'[1]GFI_PAC Reservas Ejec'!E25</f>
        <v>3.1481536387535756</v>
      </c>
      <c r="U34" s="62">
        <f>'[1]GFI_PAC Reservas Ejec'!F26</f>
        <v>0</v>
      </c>
      <c r="V34" s="62">
        <f>'[1]GFI_PAC Reservas Ejec'!G27</f>
        <v>0</v>
      </c>
      <c r="W34" s="51">
        <f>'[1]GFI_PAC Reservas Ejec'!E28</f>
        <v>0</v>
      </c>
      <c r="X34" s="51">
        <f>'[1]GFI_PAC Reservas Ejec'!E29</f>
        <v>0</v>
      </c>
      <c r="Y34" s="51">
        <f>'[1]GFI_PAC Reservas Ejec'!E30</f>
        <v>0</v>
      </c>
      <c r="Z34" s="51">
        <f>'[1]GFI_PAC Reservas Ejec'!E31</f>
        <v>0</v>
      </c>
      <c r="AA34" s="51">
        <f>'[1]GFI_PAC Reservas Ejec'!E32</f>
        <v>0</v>
      </c>
      <c r="AB34" s="51">
        <f>'[1]GFI_PAC Reservas Ejec'!E33</f>
        <v>0</v>
      </c>
      <c r="AC34" s="55">
        <f t="shared" si="1"/>
        <v>0.88161361220456202</v>
      </c>
      <c r="AD34" s="56" t="s">
        <v>59</v>
      </c>
      <c r="AE34" s="61" t="s">
        <v>220</v>
      </c>
      <c r="AF34" s="57"/>
    </row>
    <row r="35" spans="1:32" ht="30" customHeight="1" x14ac:dyDescent="0.25">
      <c r="A35" s="45"/>
      <c r="B35" s="28">
        <v>31</v>
      </c>
      <c r="C35" s="48" t="s">
        <v>224</v>
      </c>
      <c r="D35" s="48" t="s">
        <v>225</v>
      </c>
      <c r="E35" s="46" t="s">
        <v>45</v>
      </c>
      <c r="F35" s="46" t="s">
        <v>226</v>
      </c>
      <c r="G35" s="46" t="s">
        <v>196</v>
      </c>
      <c r="H35" s="49">
        <v>1</v>
      </c>
      <c r="I35" s="50" t="s">
        <v>47</v>
      </c>
      <c r="J35" s="48" t="s">
        <v>227</v>
      </c>
      <c r="K35" s="33">
        <v>0.9</v>
      </c>
      <c r="L35" s="34">
        <v>0.8</v>
      </c>
      <c r="M35" s="35">
        <v>0.6</v>
      </c>
      <c r="N35" s="48" t="s">
        <v>228</v>
      </c>
      <c r="O35" s="46" t="s">
        <v>143</v>
      </c>
      <c r="P35" s="46" t="s">
        <v>143</v>
      </c>
      <c r="Q35" s="97">
        <f>'[1]GFI Info_Boletín Tesorería'!E22</f>
        <v>1</v>
      </c>
      <c r="R35" s="97">
        <f>'[1]GFI Info_Boletín Tesorería'!E23</f>
        <v>1</v>
      </c>
      <c r="S35" s="97">
        <f>'[1]GFI Info_Boletín Tesorería'!E24</f>
        <v>1</v>
      </c>
      <c r="T35" s="97">
        <f>'[1]GFI Info_Boletín Tesorería'!E25</f>
        <v>1</v>
      </c>
      <c r="U35" s="97">
        <f>'[1]GFI Info_Boletín Tesorería'!E26</f>
        <v>1</v>
      </c>
      <c r="V35" s="62">
        <f>'[1]GFI Info_Boletín Tesorería'!E27</f>
        <v>1</v>
      </c>
      <c r="W35" s="51" t="e">
        <f>'[1]GFI Info_Boletín Tesorería'!E28</f>
        <v>#DIV/0!</v>
      </c>
      <c r="X35" s="51" t="e">
        <f>'[1]GFI Info_Boletín Tesorería'!E29</f>
        <v>#DIV/0!</v>
      </c>
      <c r="Y35" s="51" t="e">
        <f>'[1]GFI Info_Boletín Tesorería'!E30</f>
        <v>#DIV/0!</v>
      </c>
      <c r="Z35" s="51" t="e">
        <f>'[1]GFI Info_Boletín Tesorería'!E32</f>
        <v>#DIV/0!</v>
      </c>
      <c r="AA35" s="51" t="e">
        <f>'[1]GFI Info_Boletín Tesorería'!E33</f>
        <v>#DIV/0!</v>
      </c>
      <c r="AB35" s="51">
        <f>'[1]GFI Info_Boletín Tesorería'!E34</f>
        <v>0</v>
      </c>
      <c r="AC35" s="55">
        <f t="shared" si="1"/>
        <v>1</v>
      </c>
      <c r="AD35" s="56" t="s">
        <v>59</v>
      </c>
      <c r="AE35" s="61" t="s">
        <v>84</v>
      </c>
      <c r="AF35" s="57"/>
    </row>
    <row r="36" spans="1:32" ht="30" customHeight="1" x14ac:dyDescent="0.25">
      <c r="A36" s="45"/>
      <c r="B36" s="46">
        <v>32</v>
      </c>
      <c r="C36" s="48" t="s">
        <v>229</v>
      </c>
      <c r="D36" s="48" t="s">
        <v>230</v>
      </c>
      <c r="E36" s="46" t="s">
        <v>72</v>
      </c>
      <c r="F36" s="46" t="s">
        <v>231</v>
      </c>
      <c r="G36" s="46" t="s">
        <v>196</v>
      </c>
      <c r="H36" s="49" t="s">
        <v>232</v>
      </c>
      <c r="I36" s="50" t="s">
        <v>61</v>
      </c>
      <c r="J36" s="48" t="s">
        <v>233</v>
      </c>
      <c r="K36" s="33">
        <v>1</v>
      </c>
      <c r="L36" s="34">
        <v>0.8</v>
      </c>
      <c r="M36" s="35">
        <v>0.2</v>
      </c>
      <c r="N36" s="48" t="s">
        <v>234</v>
      </c>
      <c r="O36" s="46" t="s">
        <v>50</v>
      </c>
      <c r="P36" s="46" t="s">
        <v>58</v>
      </c>
      <c r="Q36" s="53"/>
      <c r="R36" s="53"/>
      <c r="S36" s="62">
        <f>'[1]GFI_Present Estados Financ'!E22</f>
        <v>0.2</v>
      </c>
      <c r="T36" s="99"/>
      <c r="U36" s="99"/>
      <c r="V36" s="100" t="e">
        <f>'[1]GFI_Present Estados Financ'!E23</f>
        <v>#DIV/0!</v>
      </c>
      <c r="W36" s="101"/>
      <c r="X36" s="88"/>
      <c r="Y36" s="91" t="e">
        <f>'[1]GFI_Present Estados Financ'!E24</f>
        <v>#DIV/0!</v>
      </c>
      <c r="Z36" s="88"/>
      <c r="AA36" s="52"/>
      <c r="AB36" s="51" t="e">
        <f>'[1]GFI_Present Estados Financ'!E25</f>
        <v>#DIV/0!</v>
      </c>
      <c r="AC36" s="86">
        <f>S36</f>
        <v>0.2</v>
      </c>
      <c r="AD36" s="87" t="s">
        <v>83</v>
      </c>
      <c r="AE36" s="61" t="s">
        <v>235</v>
      </c>
      <c r="AF36" s="57"/>
    </row>
    <row r="37" spans="1:32" ht="30" customHeight="1" x14ac:dyDescent="0.25">
      <c r="A37" s="45"/>
      <c r="B37" s="46">
        <v>33</v>
      </c>
      <c r="C37" s="48" t="s">
        <v>236</v>
      </c>
      <c r="D37" s="48" t="s">
        <v>237</v>
      </c>
      <c r="E37" s="46" t="s">
        <v>72</v>
      </c>
      <c r="F37" s="46" t="s">
        <v>238</v>
      </c>
      <c r="G37" s="46" t="s">
        <v>196</v>
      </c>
      <c r="H37" s="49" t="s">
        <v>239</v>
      </c>
      <c r="I37" s="50" t="s">
        <v>47</v>
      </c>
      <c r="J37" s="48" t="s">
        <v>240</v>
      </c>
      <c r="K37" s="33" t="s">
        <v>241</v>
      </c>
      <c r="L37" s="34" t="s">
        <v>242</v>
      </c>
      <c r="M37" s="35" t="s">
        <v>243</v>
      </c>
      <c r="N37" s="48" t="s">
        <v>244</v>
      </c>
      <c r="O37" s="46" t="s">
        <v>143</v>
      </c>
      <c r="P37" s="46" t="s">
        <v>58</v>
      </c>
      <c r="Q37" s="102">
        <f>'[1]GFI_Elabor Conc Bancarias'!E22</f>
        <v>0.7142857142857143</v>
      </c>
      <c r="R37" s="102">
        <f>'[1]GFI_Elabor Conc Bancarias'!E23</f>
        <v>0.88235294117647056</v>
      </c>
      <c r="S37" s="102">
        <f>'[1]GFI_Elabor Conc Bancarias'!E24</f>
        <v>1.6666666666666667</v>
      </c>
      <c r="T37" s="102">
        <f>'[1]GFI_Elabor Conc Bancarias'!E25</f>
        <v>1.3636363636363635</v>
      </c>
      <c r="U37" s="102">
        <f>'[1]GFI_Elabor Conc Bancarias'!E26</f>
        <v>1.875</v>
      </c>
      <c r="V37" s="102">
        <f>'[1]GFI_Elabor Conc Bancarias'!E27</f>
        <v>0</v>
      </c>
      <c r="W37" s="103" t="e">
        <f>'[1]GFI_Elabor Conc Bancarias'!E28</f>
        <v>#DIV/0!</v>
      </c>
      <c r="X37" s="103" t="e">
        <f>'[1]GFI_Elabor Conc Bancarias'!E29</f>
        <v>#DIV/0!</v>
      </c>
      <c r="Y37" s="103" t="e">
        <f>'[1]GFI_Elabor Conc Bancarias'!E30</f>
        <v>#DIV/0!</v>
      </c>
      <c r="Z37" s="51" t="e">
        <f>'[1]GFI_Elabor Conc Bancarias'!E31</f>
        <v>#DIV/0!</v>
      </c>
      <c r="AA37" s="51" t="e">
        <f>'[1]GFI_Elabor Conc Bancarias'!E32</f>
        <v>#DIV/0!</v>
      </c>
      <c r="AB37" s="51" t="e">
        <f>'[1]GFI_Elabor Conc Bancarias'!E33</f>
        <v>#DIV/0!</v>
      </c>
      <c r="AC37" s="55">
        <f>AVERAGE(Q37:V37)</f>
        <v>1.0836569476275357</v>
      </c>
      <c r="AD37" s="56" t="s">
        <v>59</v>
      </c>
      <c r="AE37" s="85" t="s">
        <v>245</v>
      </c>
      <c r="AF37" s="57"/>
    </row>
    <row r="38" spans="1:32" ht="30" customHeight="1" x14ac:dyDescent="0.25">
      <c r="A38" s="45" t="s">
        <v>246</v>
      </c>
      <c r="B38" s="28">
        <v>34</v>
      </c>
      <c r="C38" s="48" t="s">
        <v>247</v>
      </c>
      <c r="D38" s="48" t="s">
        <v>248</v>
      </c>
      <c r="E38" s="46" t="s">
        <v>45</v>
      </c>
      <c r="F38" s="46" t="s">
        <v>249</v>
      </c>
      <c r="G38" s="46" t="s">
        <v>246</v>
      </c>
      <c r="H38" s="49">
        <v>0.9</v>
      </c>
      <c r="I38" s="50" t="s">
        <v>47</v>
      </c>
      <c r="J38" s="48" t="s">
        <v>250</v>
      </c>
      <c r="K38" s="33">
        <v>0.9</v>
      </c>
      <c r="L38" s="34">
        <v>0.8</v>
      </c>
      <c r="M38" s="35">
        <v>0.6</v>
      </c>
      <c r="N38" s="48" t="s">
        <v>251</v>
      </c>
      <c r="O38" s="46" t="s">
        <v>143</v>
      </c>
      <c r="P38" s="46" t="s">
        <v>143</v>
      </c>
      <c r="Q38" s="104">
        <f>'[1]ATC_Quejas Reclamos'!E22</f>
        <v>1</v>
      </c>
      <c r="R38" s="104">
        <f>'[1]ATC_Quejas Reclamos'!E23</f>
        <v>1</v>
      </c>
      <c r="S38" s="104">
        <f>'[1]ATC_Quejas Reclamos'!E24</f>
        <v>1</v>
      </c>
      <c r="T38" s="62">
        <f>'[1]ATC_Quejas Reclamos'!E25</f>
        <v>1</v>
      </c>
      <c r="U38" s="62">
        <f>'[1]ATC_Quejas Reclamos'!E26</f>
        <v>1</v>
      </c>
      <c r="V38" s="62">
        <f>'[1]ATC_Quejas Reclamos'!E27</f>
        <v>1</v>
      </c>
      <c r="W38" s="51" t="e">
        <f>'[1]ATC_Quejas Reclamos'!E28</f>
        <v>#DIV/0!</v>
      </c>
      <c r="X38" s="51" t="e">
        <f>'[1]ATC_Quejas Reclamos'!E29</f>
        <v>#DIV/0!</v>
      </c>
      <c r="Y38" s="51" t="e">
        <f>'[1]ATC_Quejas Reclamos'!E30</f>
        <v>#DIV/0!</v>
      </c>
      <c r="Z38" s="51" t="e">
        <f>'[1]ATC_Quejas Reclamos'!E31</f>
        <v>#DIV/0!</v>
      </c>
      <c r="AA38" s="51" t="e">
        <f>'[1]ATC_Quejas Reclamos'!E32</f>
        <v>#DIV/0!</v>
      </c>
      <c r="AB38" s="51" t="e">
        <f>'[1]ATC_Quejas Reclamos'!E33</f>
        <v>#DIV/0!</v>
      </c>
      <c r="AC38" s="55">
        <f>AVERAGE(Q38:V38)</f>
        <v>1</v>
      </c>
      <c r="AD38" s="56" t="s">
        <v>59</v>
      </c>
      <c r="AE38" s="85" t="s">
        <v>252</v>
      </c>
      <c r="AF38" s="57"/>
    </row>
    <row r="39" spans="1:32" ht="30" customHeight="1" x14ac:dyDescent="0.25">
      <c r="A39" s="45"/>
      <c r="B39" s="46">
        <v>35</v>
      </c>
      <c r="C39" s="48" t="s">
        <v>253</v>
      </c>
      <c r="D39" s="48" t="s">
        <v>254</v>
      </c>
      <c r="E39" s="46" t="s">
        <v>72</v>
      </c>
      <c r="F39" s="46" t="s">
        <v>249</v>
      </c>
      <c r="G39" s="46" t="s">
        <v>246</v>
      </c>
      <c r="H39" s="105" t="s">
        <v>255</v>
      </c>
      <c r="I39" s="50" t="s">
        <v>61</v>
      </c>
      <c r="J39" s="48" t="s">
        <v>256</v>
      </c>
      <c r="K39" s="33" t="s">
        <v>257</v>
      </c>
      <c r="L39" s="34" t="s">
        <v>258</v>
      </c>
      <c r="M39" s="35" t="s">
        <v>239</v>
      </c>
      <c r="N39" s="48" t="s">
        <v>259</v>
      </c>
      <c r="O39" s="46" t="s">
        <v>143</v>
      </c>
      <c r="P39" s="46" t="s">
        <v>50</v>
      </c>
      <c r="Q39" s="106">
        <f>'[1]ATC_Atenc PQRS'!E22</f>
        <v>1.2</v>
      </c>
      <c r="R39" s="106">
        <f>'[1]ATC_Atenc PQRS'!E23</f>
        <v>1.6</v>
      </c>
      <c r="S39" s="106">
        <f>'[1]ATC_Atenc PQRS'!E24</f>
        <v>1.2</v>
      </c>
      <c r="T39" s="102">
        <f>'[1]ATC_Atenc PQRS'!E25</f>
        <v>1.2</v>
      </c>
      <c r="U39" s="102">
        <f>'[1]ATC_Atenc PQRS'!E26</f>
        <v>2</v>
      </c>
      <c r="V39" s="102">
        <f>'[1]ATC_Atenc PQRS'!E27</f>
        <v>1.2</v>
      </c>
      <c r="W39" s="81" t="e">
        <f>'[1]ATC_Atenc PQRS'!E28</f>
        <v>#DIV/0!</v>
      </c>
      <c r="X39" s="81" t="e">
        <f>'[1]ATC_Atenc PQRS'!E29</f>
        <v>#DIV/0!</v>
      </c>
      <c r="Y39" s="81" t="e">
        <f>'[1]ATC_Atenc PQRS'!E30</f>
        <v>#DIV/0!</v>
      </c>
      <c r="Z39" s="81" t="e">
        <f>'[1]ATC_Atenc PQRS'!E31</f>
        <v>#DIV/0!</v>
      </c>
      <c r="AA39" s="81" t="e">
        <f>'[1]ATC_Atenc PQRS'!E32</f>
        <v>#DIV/0!</v>
      </c>
      <c r="AB39" s="81" t="e">
        <f>'[1]ATC_Atenc PQRS'!E33</f>
        <v>#DIV/0!</v>
      </c>
      <c r="AC39" s="66">
        <f>AVERAGE(Q39:V39)</f>
        <v>1.4000000000000001</v>
      </c>
      <c r="AD39" s="96" t="s">
        <v>260</v>
      </c>
      <c r="AE39" s="61" t="s">
        <v>261</v>
      </c>
      <c r="AF39" s="57"/>
    </row>
    <row r="40" spans="1:32" ht="30" customHeight="1" x14ac:dyDescent="0.25">
      <c r="A40" s="45" t="s">
        <v>262</v>
      </c>
      <c r="B40" s="46">
        <v>36</v>
      </c>
      <c r="C40" s="48" t="s">
        <v>263</v>
      </c>
      <c r="D40" s="48" t="s">
        <v>264</v>
      </c>
      <c r="E40" s="46" t="s">
        <v>45</v>
      </c>
      <c r="F40" s="46" t="s">
        <v>265</v>
      </c>
      <c r="G40" s="46" t="s">
        <v>262</v>
      </c>
      <c r="H40" s="49">
        <v>1</v>
      </c>
      <c r="I40" s="50" t="s">
        <v>47</v>
      </c>
      <c r="J40" s="48" t="s">
        <v>266</v>
      </c>
      <c r="K40" s="33">
        <v>0.9</v>
      </c>
      <c r="L40" s="34">
        <v>0.8</v>
      </c>
      <c r="M40" s="35">
        <v>0.7</v>
      </c>
      <c r="N40" s="48" t="s">
        <v>267</v>
      </c>
      <c r="O40" s="46" t="s">
        <v>58</v>
      </c>
      <c r="P40" s="46" t="s">
        <v>58</v>
      </c>
      <c r="Q40" s="52"/>
      <c r="R40" s="52"/>
      <c r="S40" s="52"/>
      <c r="T40" s="52"/>
      <c r="U40" s="52"/>
      <c r="V40" s="62">
        <f>'[1]GDO_Centraliz Series Doc'!E27</f>
        <v>1</v>
      </c>
      <c r="W40" s="52"/>
      <c r="X40" s="52"/>
      <c r="Y40" s="52"/>
      <c r="Z40" s="52"/>
      <c r="AA40" s="52"/>
      <c r="AB40" s="51" t="e">
        <f>'[1]GDO_Centraliz Series Doc'!E23</f>
        <v>#DIV/0!</v>
      </c>
      <c r="AC40" s="107">
        <f>V40</f>
        <v>1</v>
      </c>
      <c r="AD40" s="56" t="s">
        <v>59</v>
      </c>
      <c r="AE40" s="70" t="s">
        <v>268</v>
      </c>
      <c r="AF40" s="57"/>
    </row>
    <row r="41" spans="1:32" ht="30" customHeight="1" x14ac:dyDescent="0.25">
      <c r="A41" s="45"/>
      <c r="B41" s="28">
        <v>37</v>
      </c>
      <c r="C41" s="48" t="s">
        <v>269</v>
      </c>
      <c r="D41" s="46" t="s">
        <v>270</v>
      </c>
      <c r="E41" s="46" t="s">
        <v>45</v>
      </c>
      <c r="F41" s="46" t="s">
        <v>271</v>
      </c>
      <c r="G41" s="46" t="s">
        <v>262</v>
      </c>
      <c r="H41" s="49">
        <v>1</v>
      </c>
      <c r="I41" s="50" t="s">
        <v>47</v>
      </c>
      <c r="J41" s="48" t="s">
        <v>272</v>
      </c>
      <c r="K41" s="33">
        <v>0.9</v>
      </c>
      <c r="L41" s="34">
        <v>0.8</v>
      </c>
      <c r="M41" s="35">
        <v>0.6</v>
      </c>
      <c r="N41" s="48" t="s">
        <v>273</v>
      </c>
      <c r="O41" s="46" t="s">
        <v>143</v>
      </c>
      <c r="P41" s="46" t="s">
        <v>50</v>
      </c>
      <c r="Q41" s="53">
        <f>'[1]GDO_Conserv Documental'!E22</f>
        <v>1</v>
      </c>
      <c r="R41" s="53">
        <f>'[1]GDO_Conserv Documental'!E23</f>
        <v>1</v>
      </c>
      <c r="S41" s="53">
        <f>'[1]GDO_Conserv Documental'!E24</f>
        <v>1</v>
      </c>
      <c r="T41" s="53">
        <f>'[1]GDO_Conserv Documental'!E25</f>
        <v>1</v>
      </c>
      <c r="U41" s="53">
        <f>'[1]GDO_Conserv Documental'!E26</f>
        <v>1</v>
      </c>
      <c r="V41" s="62">
        <f>'[1]GDO_Conserv Documental'!E27</f>
        <v>1</v>
      </c>
      <c r="W41" s="51" t="e">
        <f>'[1]GDO_Conserv Documental'!E28</f>
        <v>#DIV/0!</v>
      </c>
      <c r="X41" s="51" t="e">
        <f>'[1]GDO_Conserv Documental'!E29</f>
        <v>#DIV/0!</v>
      </c>
      <c r="Y41" s="51" t="e">
        <f>'[1]GDO_Conserv Documental'!E30</f>
        <v>#DIV/0!</v>
      </c>
      <c r="Z41" s="51" t="e">
        <f>'[1]GDO_Conserv Documental'!E31</f>
        <v>#DIV/0!</v>
      </c>
      <c r="AA41" s="51" t="e">
        <f>'[1]GDO_Conserv Documental'!E32</f>
        <v>#DIV/0!</v>
      </c>
      <c r="AB41" s="51" t="e">
        <f>'[1]GDO_Conserv Documental'!E33</f>
        <v>#DIV/0!</v>
      </c>
      <c r="AC41" s="107">
        <f>AVERAGE(Q41:V41)</f>
        <v>1</v>
      </c>
      <c r="AD41" s="56" t="s">
        <v>59</v>
      </c>
      <c r="AE41" s="70" t="s">
        <v>268</v>
      </c>
      <c r="AF41" s="57"/>
    </row>
    <row r="42" spans="1:32" ht="30" customHeight="1" x14ac:dyDescent="0.25">
      <c r="A42" s="45"/>
      <c r="B42" s="46">
        <v>38</v>
      </c>
      <c r="C42" s="48" t="s">
        <v>274</v>
      </c>
      <c r="D42" s="46" t="s">
        <v>275</v>
      </c>
      <c r="E42" s="46" t="s">
        <v>72</v>
      </c>
      <c r="F42" s="46" t="s">
        <v>276</v>
      </c>
      <c r="G42" s="46" t="s">
        <v>262</v>
      </c>
      <c r="H42" s="49" t="s">
        <v>277</v>
      </c>
      <c r="I42" s="50" t="s">
        <v>61</v>
      </c>
      <c r="J42" s="48" t="s">
        <v>278</v>
      </c>
      <c r="K42" s="33" t="s">
        <v>277</v>
      </c>
      <c r="L42" s="34" t="s">
        <v>279</v>
      </c>
      <c r="M42" s="35" t="s">
        <v>280</v>
      </c>
      <c r="N42" s="48" t="s">
        <v>281</v>
      </c>
      <c r="O42" s="46" t="s">
        <v>143</v>
      </c>
      <c r="P42" s="46" t="s">
        <v>143</v>
      </c>
      <c r="Q42" s="108">
        <f>'[1]GDO_Tiempo Correspondencia'!E22</f>
        <v>1</v>
      </c>
      <c r="R42" s="109">
        <f>'[1]GDO_Tiempo Correspondencia'!E23</f>
        <v>1</v>
      </c>
      <c r="S42" s="109">
        <f>'[1]GDO_Tiempo Correspondencia'!E24</f>
        <v>1</v>
      </c>
      <c r="T42" s="109">
        <f>'[1]GDO_Tiempo Correspondencia'!E25</f>
        <v>1</v>
      </c>
      <c r="U42" s="109">
        <f>'[1]GDO_Tiempo Correspondencia'!E26</f>
        <v>1</v>
      </c>
      <c r="V42" s="110">
        <f>'[1]GDO_Tiempo Correspondencia'!E27</f>
        <v>1</v>
      </c>
      <c r="W42" s="51" t="e">
        <f>'[1]GDO_Tiempo Correspondencia'!E28</f>
        <v>#DIV/0!</v>
      </c>
      <c r="X42" s="51" t="e">
        <f>'[1]GDO_Tiempo Correspondencia'!E29</f>
        <v>#DIV/0!</v>
      </c>
      <c r="Y42" s="51" t="e">
        <f>'[1]GDO_Tiempo Correspondencia'!E30</f>
        <v>#DIV/0!</v>
      </c>
      <c r="Z42" s="51" t="e">
        <f>'[1]GDO_Tiempo Correspondencia'!E31</f>
        <v>#DIV/0!</v>
      </c>
      <c r="AA42" s="51" t="e">
        <f>'[1]GDO_Tiempo Correspondencia'!E32</f>
        <v>#DIV/0!</v>
      </c>
      <c r="AB42" s="51" t="e">
        <f>'[1]GDO_Tiempo Correspondencia'!E33</f>
        <v>#DIV/0!</v>
      </c>
      <c r="AC42" s="111">
        <f>AVERAGE(Q42:V42)</f>
        <v>1</v>
      </c>
      <c r="AD42" s="56" t="s">
        <v>59</v>
      </c>
      <c r="AE42" s="70" t="s">
        <v>268</v>
      </c>
      <c r="AF42" s="57"/>
    </row>
    <row r="43" spans="1:32" ht="30" customHeight="1" x14ac:dyDescent="0.25">
      <c r="A43" s="112" t="s">
        <v>282</v>
      </c>
      <c r="B43" s="46">
        <v>39</v>
      </c>
      <c r="C43" s="47" t="s">
        <v>283</v>
      </c>
      <c r="D43" s="48" t="s">
        <v>284</v>
      </c>
      <c r="E43" s="46" t="s">
        <v>45</v>
      </c>
      <c r="F43" s="46" t="s">
        <v>285</v>
      </c>
      <c r="G43" s="46" t="s">
        <v>286</v>
      </c>
      <c r="H43" s="49">
        <v>1</v>
      </c>
      <c r="I43" s="50" t="s">
        <v>47</v>
      </c>
      <c r="J43" s="48" t="s">
        <v>287</v>
      </c>
      <c r="K43" s="33">
        <v>0.9</v>
      </c>
      <c r="L43" s="34">
        <v>0.8</v>
      </c>
      <c r="M43" s="35">
        <v>0.6</v>
      </c>
      <c r="N43" s="48" t="s">
        <v>288</v>
      </c>
      <c r="O43" s="46" t="s">
        <v>143</v>
      </c>
      <c r="P43" s="46" t="s">
        <v>143</v>
      </c>
      <c r="Q43" s="113">
        <f>'[1]GTH_Pago Aportes'!E23%</f>
        <v>1</v>
      </c>
      <c r="R43" s="113">
        <f>'[1]GTH_Pago Aportes'!E24%</f>
        <v>1</v>
      </c>
      <c r="S43" s="113">
        <f>'[1]GTH_Pago Aportes'!E25%</f>
        <v>1</v>
      </c>
      <c r="T43" s="113">
        <f>'[1]GTH_Pago Aportes'!E26%</f>
        <v>1</v>
      </c>
      <c r="U43" s="113">
        <f>'[1]GTH_Pago Aportes'!E27%</f>
        <v>1</v>
      </c>
      <c r="V43" s="113">
        <f>'[1]GTH_Pago Aportes'!E28%</f>
        <v>1</v>
      </c>
      <c r="W43" s="114" t="e">
        <f>'[1]GTH_Pago Aportes'!E29%</f>
        <v>#DIV/0!</v>
      </c>
      <c r="X43" s="114" t="e">
        <f>'[1]GTH_Pago Aportes'!E30%</f>
        <v>#DIV/0!</v>
      </c>
      <c r="Y43" s="114" t="e">
        <f>'[1]GTH_Pago Aportes'!E31%</f>
        <v>#DIV/0!</v>
      </c>
      <c r="Z43" s="51"/>
      <c r="AA43" s="51"/>
      <c r="AB43" s="51"/>
      <c r="AC43" s="111">
        <f t="shared" ref="AC43:AC49" si="2">AVERAGE(Q43:V43)</f>
        <v>1</v>
      </c>
      <c r="AD43" s="56" t="s">
        <v>59</v>
      </c>
      <c r="AE43" s="61" t="s">
        <v>84</v>
      </c>
      <c r="AF43" s="57"/>
    </row>
    <row r="44" spans="1:32" ht="30" customHeight="1" x14ac:dyDescent="0.25">
      <c r="A44" s="115"/>
      <c r="B44" s="28">
        <v>40</v>
      </c>
      <c r="C44" s="48" t="s">
        <v>289</v>
      </c>
      <c r="D44" s="48" t="s">
        <v>290</v>
      </c>
      <c r="E44" s="46" t="s">
        <v>45</v>
      </c>
      <c r="F44" s="46" t="s">
        <v>291</v>
      </c>
      <c r="G44" s="46" t="s">
        <v>286</v>
      </c>
      <c r="H44" s="49">
        <v>1</v>
      </c>
      <c r="I44" s="50" t="s">
        <v>47</v>
      </c>
      <c r="J44" s="48" t="s">
        <v>292</v>
      </c>
      <c r="K44" s="33">
        <v>0.9</v>
      </c>
      <c r="L44" s="34">
        <v>0.8</v>
      </c>
      <c r="M44" s="35">
        <v>0.6</v>
      </c>
      <c r="N44" s="48" t="s">
        <v>293</v>
      </c>
      <c r="O44" s="46" t="s">
        <v>82</v>
      </c>
      <c r="P44" s="46" t="s">
        <v>82</v>
      </c>
      <c r="Q44" s="51"/>
      <c r="R44" s="52"/>
      <c r="S44" s="52"/>
      <c r="T44" s="52"/>
      <c r="U44" s="52"/>
      <c r="V44" s="54"/>
      <c r="W44" s="54"/>
      <c r="X44" s="54"/>
      <c r="Y44" s="54"/>
      <c r="Z44" s="54"/>
      <c r="AA44" s="54"/>
      <c r="AB44" s="51" t="e">
        <f>'[1]GTH_ Eval Cond Salud'!E23</f>
        <v>#DIV/0!</v>
      </c>
      <c r="AC44" s="116"/>
      <c r="AD44" s="84" t="s">
        <v>154</v>
      </c>
      <c r="AE44" s="85" t="s">
        <v>155</v>
      </c>
      <c r="AF44" s="57"/>
    </row>
    <row r="45" spans="1:32" ht="30" customHeight="1" x14ac:dyDescent="0.25">
      <c r="A45" s="115"/>
      <c r="B45" s="46">
        <v>41</v>
      </c>
      <c r="C45" s="48" t="s">
        <v>294</v>
      </c>
      <c r="D45" s="48" t="s">
        <v>295</v>
      </c>
      <c r="E45" s="46" t="s">
        <v>45</v>
      </c>
      <c r="F45" s="46" t="s">
        <v>291</v>
      </c>
      <c r="G45" s="46" t="s">
        <v>286</v>
      </c>
      <c r="H45" s="49">
        <v>1</v>
      </c>
      <c r="I45" s="50" t="s">
        <v>47</v>
      </c>
      <c r="J45" s="48" t="s">
        <v>296</v>
      </c>
      <c r="K45" s="33">
        <v>0.9</v>
      </c>
      <c r="L45" s="34">
        <v>0.8</v>
      </c>
      <c r="M45" s="35">
        <v>0.6</v>
      </c>
      <c r="N45" s="48" t="s">
        <v>297</v>
      </c>
      <c r="O45" s="46" t="s">
        <v>58</v>
      </c>
      <c r="P45" s="46" t="s">
        <v>143</v>
      </c>
      <c r="Q45" s="117">
        <f>'[1]GTH_Cumpl Plan Inst'!E23</f>
        <v>1</v>
      </c>
      <c r="R45" s="117">
        <f>'[1]GTH_Cumpl Plan Inst'!E24%</f>
        <v>0</v>
      </c>
      <c r="S45" s="117">
        <f>'[1]GTH_Cumpl Plan Inst'!E25%</f>
        <v>0</v>
      </c>
      <c r="T45" s="117">
        <f>'[1]GTH_Cumpl Plan Inst'!E26</f>
        <v>1</v>
      </c>
      <c r="U45" s="117">
        <f>'[1]GTH_Cumpl Plan Inst'!E27</f>
        <v>1</v>
      </c>
      <c r="V45" s="117">
        <f>'[1]GTH_Cumpl Plan Inst'!E28</f>
        <v>1</v>
      </c>
      <c r="W45" s="54">
        <f>'[1]GTH_Cumpl Plan Inst'!E29%</f>
        <v>0</v>
      </c>
      <c r="X45" s="54">
        <f>'[1]GTH_Cumpl Plan Inst'!E30%</f>
        <v>0</v>
      </c>
      <c r="Y45" s="54">
        <f>'[1]GTH_Cumpl Plan Inst'!E31%</f>
        <v>0</v>
      </c>
      <c r="Z45" s="54">
        <v>0</v>
      </c>
      <c r="AA45" s="54">
        <v>0</v>
      </c>
      <c r="AB45" s="81">
        <f>'[1]GTH_Cumpl Plan Inst'!E34</f>
        <v>0</v>
      </c>
      <c r="AC45" s="118">
        <f t="shared" si="2"/>
        <v>0.66666666666666663</v>
      </c>
      <c r="AD45" s="96" t="s">
        <v>51</v>
      </c>
      <c r="AE45" s="70" t="s">
        <v>298</v>
      </c>
      <c r="AF45" s="57"/>
    </row>
    <row r="46" spans="1:32" ht="30" customHeight="1" x14ac:dyDescent="0.25">
      <c r="A46" s="115"/>
      <c r="B46" s="46">
        <v>42</v>
      </c>
      <c r="C46" s="119" t="s">
        <v>299</v>
      </c>
      <c r="D46" s="48" t="s">
        <v>300</v>
      </c>
      <c r="E46" s="46" t="s">
        <v>45</v>
      </c>
      <c r="F46" s="46" t="s">
        <v>291</v>
      </c>
      <c r="G46" s="46" t="s">
        <v>286</v>
      </c>
      <c r="H46" s="49">
        <v>1</v>
      </c>
      <c r="I46" s="50" t="s">
        <v>47</v>
      </c>
      <c r="J46" s="48" t="s">
        <v>296</v>
      </c>
      <c r="K46" s="33">
        <v>0.9</v>
      </c>
      <c r="L46" s="34">
        <v>0.8</v>
      </c>
      <c r="M46" s="35">
        <v>0.6</v>
      </c>
      <c r="N46" s="48" t="s">
        <v>301</v>
      </c>
      <c r="O46" s="46" t="s">
        <v>302</v>
      </c>
      <c r="P46" s="46" t="s">
        <v>143</v>
      </c>
      <c r="Q46" s="62">
        <f>'[1]GTH_Cumpl Plan Bien'!E23</f>
        <v>1</v>
      </c>
      <c r="R46" s="62">
        <f>'[1]GTH_Cumpl Plan Bien'!E24</f>
        <v>0</v>
      </c>
      <c r="S46" s="62">
        <f>'[1]GTH_Cumpl Plan Bien'!E25</f>
        <v>0</v>
      </c>
      <c r="T46" s="117">
        <f>'[1]GTH_Cumpl Plan Bien'!E26</f>
        <v>1</v>
      </c>
      <c r="U46" s="117">
        <f>'[1]GTH_Cumpl Plan Bien'!E27</f>
        <v>1</v>
      </c>
      <c r="V46" s="62">
        <f>'[1]GTH_Cumpl Plan Bien'!E28</f>
        <v>1</v>
      </c>
      <c r="W46" s="54">
        <f>'[1]GTH_Cumpl Plan Bien'!E29%</f>
        <v>0</v>
      </c>
      <c r="X46" s="54">
        <f>'[1]GTH_Cumpl Plan Bien'!E30%</f>
        <v>0</v>
      </c>
      <c r="Y46" s="54">
        <f>'[1]GTH_Cumpl Plan Bien'!E31%</f>
        <v>0</v>
      </c>
      <c r="Z46" s="54">
        <v>0</v>
      </c>
      <c r="AA46" s="54">
        <v>0</v>
      </c>
      <c r="AB46" s="51">
        <v>0</v>
      </c>
      <c r="AC46" s="118">
        <f t="shared" si="2"/>
        <v>0.66666666666666663</v>
      </c>
      <c r="AD46" s="96" t="s">
        <v>51</v>
      </c>
      <c r="AE46" s="70" t="s">
        <v>298</v>
      </c>
      <c r="AF46" s="57"/>
    </row>
    <row r="47" spans="1:32" ht="30" customHeight="1" x14ac:dyDescent="0.25">
      <c r="A47" s="115"/>
      <c r="B47" s="28">
        <v>43</v>
      </c>
      <c r="C47" s="119" t="s">
        <v>303</v>
      </c>
      <c r="D47" s="48" t="s">
        <v>304</v>
      </c>
      <c r="E47" s="46" t="s">
        <v>45</v>
      </c>
      <c r="F47" s="46" t="s">
        <v>291</v>
      </c>
      <c r="G47" s="46" t="s">
        <v>286</v>
      </c>
      <c r="H47" s="120">
        <v>4.7000000000000002E-3</v>
      </c>
      <c r="I47" s="50" t="s">
        <v>47</v>
      </c>
      <c r="J47" s="48" t="s">
        <v>305</v>
      </c>
      <c r="K47" s="33" t="s">
        <v>306</v>
      </c>
      <c r="L47" s="34" t="s">
        <v>307</v>
      </c>
      <c r="M47" s="35" t="s">
        <v>308</v>
      </c>
      <c r="N47" s="48" t="s">
        <v>309</v>
      </c>
      <c r="O47" s="46" t="s">
        <v>58</v>
      </c>
      <c r="P47" s="46" t="s">
        <v>58</v>
      </c>
      <c r="Q47" s="121">
        <f>'[1]GTH AUSENTISMO LABORAL'!E23</f>
        <v>0.28097525605003171</v>
      </c>
      <c r="R47" s="122">
        <f>'[1]GTH AUSENTISMO LABORAL'!E24</f>
        <v>0</v>
      </c>
      <c r="S47" s="122">
        <f>'[1]GTH AUSENTISMO LABORAL'!E25</f>
        <v>0.1508295625942685</v>
      </c>
      <c r="T47" s="123">
        <f>'[1]GTH AUSENTISMO LABORAL'!E26</f>
        <v>0</v>
      </c>
      <c r="U47" s="123">
        <f>'[1]GTH AUSENTISMO LABORAL'!E27</f>
        <v>0</v>
      </c>
      <c r="V47" s="121">
        <f>'[1]GTH AUSENTISMO LABORAL'!E28</f>
        <v>0</v>
      </c>
      <c r="W47" s="124">
        <f>'[1]GTH AUSENTISMO LABORAL'!E29</f>
        <v>0</v>
      </c>
      <c r="X47" s="54" t="e">
        <f>'[1]GTH AUSENTISMO LABORAL'!E30</f>
        <v>#DIV/0!</v>
      </c>
      <c r="Y47" s="54" t="e">
        <f>'[1]GTH AUSENTISMO LABORAL'!E31</f>
        <v>#DIV/0!</v>
      </c>
      <c r="Z47" s="54" t="e">
        <f>'[1]GTH AUSENTISMO LABORAL'!E32</f>
        <v>#DIV/0!</v>
      </c>
      <c r="AA47" s="54" t="e">
        <f>'[1]GTH AUSENTISMO LABORAL'!E33</f>
        <v>#DIV/0!</v>
      </c>
      <c r="AB47" s="51" t="e">
        <f>'[1]GTH AUSENTISMO LABORAL'!E34</f>
        <v>#DIV/0!</v>
      </c>
      <c r="AC47" s="125">
        <f>AVERAGE(Q47:V47)</f>
        <v>7.1967469774050039E-2</v>
      </c>
      <c r="AD47" s="56" t="s">
        <v>59</v>
      </c>
      <c r="AE47" s="70" t="s">
        <v>310</v>
      </c>
      <c r="AF47" s="57"/>
    </row>
    <row r="48" spans="1:32" ht="30" customHeight="1" x14ac:dyDescent="0.25">
      <c r="A48" s="115"/>
      <c r="B48" s="46">
        <v>44</v>
      </c>
      <c r="C48" s="119" t="s">
        <v>311</v>
      </c>
      <c r="D48" s="48" t="s">
        <v>312</v>
      </c>
      <c r="E48" s="46" t="s">
        <v>45</v>
      </c>
      <c r="F48" s="46" t="s">
        <v>313</v>
      </c>
      <c r="G48" s="46" t="s">
        <v>314</v>
      </c>
      <c r="H48" s="49">
        <v>0.9</v>
      </c>
      <c r="I48" s="50" t="s">
        <v>47</v>
      </c>
      <c r="J48" s="48" t="s">
        <v>315</v>
      </c>
      <c r="K48" s="33">
        <v>0.9</v>
      </c>
      <c r="L48" s="34">
        <v>0.8</v>
      </c>
      <c r="M48" s="35">
        <v>0.6</v>
      </c>
      <c r="N48" s="48" t="s">
        <v>316</v>
      </c>
      <c r="O48" s="46" t="s">
        <v>58</v>
      </c>
      <c r="P48" s="46" t="s">
        <v>58</v>
      </c>
      <c r="Q48" s="52"/>
      <c r="R48" s="52"/>
      <c r="S48" s="52"/>
      <c r="T48" s="52"/>
      <c r="U48" s="52"/>
      <c r="V48" s="62">
        <f>'[1]GTH Ejec Plan SST'!E23</f>
        <v>0.8</v>
      </c>
      <c r="W48" s="54"/>
      <c r="X48" s="54"/>
      <c r="Y48" s="54"/>
      <c r="Z48" s="54"/>
      <c r="AA48" s="54"/>
      <c r="AB48" s="51" t="e">
        <f>'[1]GTH Ejec Plan SST'!E24</f>
        <v>#DIV/0!</v>
      </c>
      <c r="AC48" s="126">
        <f t="shared" si="2"/>
        <v>0.8</v>
      </c>
      <c r="AD48" s="96" t="s">
        <v>51</v>
      </c>
      <c r="AE48" s="70" t="s">
        <v>310</v>
      </c>
      <c r="AF48" s="57"/>
    </row>
    <row r="49" spans="1:32" ht="30" customHeight="1" x14ac:dyDescent="0.25">
      <c r="A49" s="115"/>
      <c r="B49" s="46">
        <v>45</v>
      </c>
      <c r="C49" s="119" t="s">
        <v>317</v>
      </c>
      <c r="D49" s="48" t="s">
        <v>318</v>
      </c>
      <c r="E49" s="46" t="s">
        <v>45</v>
      </c>
      <c r="F49" s="46" t="s">
        <v>319</v>
      </c>
      <c r="G49" s="46" t="s">
        <v>314</v>
      </c>
      <c r="H49" s="120">
        <v>1.2999999999999999E-2</v>
      </c>
      <c r="I49" s="50" t="s">
        <v>47</v>
      </c>
      <c r="J49" s="48" t="s">
        <v>320</v>
      </c>
      <c r="K49" s="33" t="s">
        <v>321</v>
      </c>
      <c r="L49" s="34" t="s">
        <v>322</v>
      </c>
      <c r="M49" s="35" t="s">
        <v>323</v>
      </c>
      <c r="N49" s="48" t="s">
        <v>324</v>
      </c>
      <c r="O49" s="46" t="s">
        <v>143</v>
      </c>
      <c r="P49" s="46" t="s">
        <v>143</v>
      </c>
      <c r="Q49" s="53">
        <f>'[1]GTHFrecuencia de accidentalidad'!E23</f>
        <v>0</v>
      </c>
      <c r="R49" s="53">
        <f>'[1]GTHFrecuencia de accidentalidad'!E24</f>
        <v>0</v>
      </c>
      <c r="S49" s="53">
        <f>'[1]GTHFrecuencia de accidentalidad'!E25</f>
        <v>0</v>
      </c>
      <c r="T49" s="117">
        <f>'[1]GTHFrecuencia de accidentalidad'!E26</f>
        <v>0</v>
      </c>
      <c r="U49" s="117">
        <f>'[1]GTHFrecuencia de accidentalidad'!E27</f>
        <v>0</v>
      </c>
      <c r="V49" s="117">
        <f>'[1]GTHFrecuencia de accidentalidad'!E28</f>
        <v>0</v>
      </c>
      <c r="W49" s="54">
        <f>'[1]GTHFrecuencia de accidentalidad'!E29</f>
        <v>0</v>
      </c>
      <c r="X49" s="54" t="e">
        <f>'[1]GTHFrecuencia de accidentalidad'!E30</f>
        <v>#DIV/0!</v>
      </c>
      <c r="Y49" s="54" t="e">
        <f>'[1]GTHFrecuencia de accidentalidad'!E31</f>
        <v>#DIV/0!</v>
      </c>
      <c r="Z49" s="54" t="e">
        <f>'[1]GTHFrecuencia de accidentalidad'!E32</f>
        <v>#DIV/0!</v>
      </c>
      <c r="AA49" s="54" t="e">
        <f>'[1]GTHFrecuencia de accidentalidad'!E33</f>
        <v>#DIV/0!</v>
      </c>
      <c r="AB49" s="51" t="e">
        <f>'[1]GTHFrecuencia de accidentalidad'!E34</f>
        <v>#DIV/0!</v>
      </c>
      <c r="AC49" s="111">
        <f t="shared" si="2"/>
        <v>0</v>
      </c>
      <c r="AD49" s="56" t="s">
        <v>59</v>
      </c>
      <c r="AE49" s="61" t="s">
        <v>325</v>
      </c>
      <c r="AF49" s="57"/>
    </row>
    <row r="50" spans="1:32" ht="30" customHeight="1" x14ac:dyDescent="0.25">
      <c r="A50" s="115"/>
      <c r="B50" s="28">
        <v>46</v>
      </c>
      <c r="C50" s="119" t="s">
        <v>326</v>
      </c>
      <c r="D50" s="48" t="s">
        <v>327</v>
      </c>
      <c r="E50" s="46" t="s">
        <v>45</v>
      </c>
      <c r="F50" s="46" t="s">
        <v>319</v>
      </c>
      <c r="G50" s="46" t="s">
        <v>314</v>
      </c>
      <c r="H50" s="49">
        <v>0.1</v>
      </c>
      <c r="I50" s="50" t="s">
        <v>47</v>
      </c>
      <c r="J50" s="48" t="s">
        <v>328</v>
      </c>
      <c r="K50" s="33" t="s">
        <v>306</v>
      </c>
      <c r="L50" s="34" t="s">
        <v>329</v>
      </c>
      <c r="M50" s="35" t="s">
        <v>308</v>
      </c>
      <c r="N50" s="48" t="s">
        <v>330</v>
      </c>
      <c r="O50" s="46" t="s">
        <v>82</v>
      </c>
      <c r="P50" s="46" t="s">
        <v>82</v>
      </c>
      <c r="Q50" s="52"/>
      <c r="R50" s="52"/>
      <c r="S50" s="52"/>
      <c r="T50" s="52"/>
      <c r="U50" s="52"/>
      <c r="V50" s="52"/>
      <c r="W50" s="54"/>
      <c r="X50" s="54"/>
      <c r="Y50" s="54"/>
      <c r="Z50" s="54"/>
      <c r="AA50" s="54"/>
      <c r="AB50" s="51">
        <f>'[1]GTH Preval EL'!E23</f>
        <v>0</v>
      </c>
      <c r="AC50" s="116"/>
      <c r="AD50" s="84" t="s">
        <v>154</v>
      </c>
      <c r="AE50" s="85" t="s">
        <v>155</v>
      </c>
      <c r="AF50" s="57"/>
    </row>
    <row r="51" spans="1:32" ht="30" customHeight="1" x14ac:dyDescent="0.25">
      <c r="A51" s="115"/>
      <c r="B51" s="28">
        <v>47</v>
      </c>
      <c r="C51" s="119" t="s">
        <v>331</v>
      </c>
      <c r="D51" s="48"/>
      <c r="E51" s="46"/>
      <c r="F51" s="46"/>
      <c r="G51" s="46"/>
      <c r="H51" s="49"/>
      <c r="I51" s="50" t="s">
        <v>47</v>
      </c>
      <c r="J51" s="127" t="s">
        <v>332</v>
      </c>
      <c r="K51" s="128"/>
      <c r="L51" s="129"/>
      <c r="M51" s="130"/>
      <c r="N51" s="127"/>
      <c r="O51" s="46" t="s">
        <v>143</v>
      </c>
      <c r="P51" s="46" t="s">
        <v>143</v>
      </c>
      <c r="Q51" s="53">
        <f>'[1]GTHSeveridad de accidentalidad'!E23</f>
        <v>0</v>
      </c>
      <c r="R51" s="53">
        <f>'[1]GTHSeveridad de accidentalidad'!E24</f>
        <v>0</v>
      </c>
      <c r="S51" s="53">
        <f>'[1]GTHSeveridad de accidentalidad'!E25</f>
        <v>0</v>
      </c>
      <c r="T51" s="53">
        <f>'[1]GTHSeveridad de accidentalidad'!E26</f>
        <v>0</v>
      </c>
      <c r="U51" s="53">
        <f>'[1]GTHSeveridad de accidentalidad'!E27</f>
        <v>0</v>
      </c>
      <c r="V51" s="53">
        <f>'[1]GTHSeveridad de accidentalidad'!E28</f>
        <v>0</v>
      </c>
      <c r="W51" s="131"/>
      <c r="X51" s="131"/>
      <c r="Y51" s="131"/>
      <c r="Z51" s="131"/>
      <c r="AA51" s="131"/>
      <c r="AB51" s="131"/>
      <c r="AC51" s="132">
        <f>SUM(Q51:V51)</f>
        <v>0</v>
      </c>
      <c r="AD51" s="56" t="s">
        <v>59</v>
      </c>
      <c r="AE51" s="61" t="s">
        <v>333</v>
      </c>
      <c r="AF51" s="57"/>
    </row>
    <row r="52" spans="1:32" ht="30" customHeight="1" x14ac:dyDescent="0.25">
      <c r="A52" s="115"/>
      <c r="B52" s="46">
        <v>48</v>
      </c>
      <c r="C52" s="119" t="s">
        <v>334</v>
      </c>
      <c r="D52" s="48" t="s">
        <v>335</v>
      </c>
      <c r="E52" s="46" t="s">
        <v>45</v>
      </c>
      <c r="F52" s="46" t="s">
        <v>319</v>
      </c>
      <c r="G52" s="46" t="s">
        <v>314</v>
      </c>
      <c r="H52" s="49">
        <v>0.1</v>
      </c>
      <c r="I52" s="50" t="s">
        <v>47</v>
      </c>
      <c r="J52" s="127" t="s">
        <v>336</v>
      </c>
      <c r="K52" s="128" t="s">
        <v>337</v>
      </c>
      <c r="L52" s="129" t="s">
        <v>338</v>
      </c>
      <c r="M52" s="130" t="s">
        <v>339</v>
      </c>
      <c r="N52" s="127" t="s">
        <v>340</v>
      </c>
      <c r="O52" s="133" t="s">
        <v>82</v>
      </c>
      <c r="P52" s="133" t="s">
        <v>82</v>
      </c>
      <c r="Q52" s="131"/>
      <c r="R52" s="131"/>
      <c r="S52" s="131"/>
      <c r="T52" s="131"/>
      <c r="U52" s="131"/>
      <c r="V52" s="131"/>
      <c r="W52" s="134"/>
      <c r="X52" s="134"/>
      <c r="Y52" s="134"/>
      <c r="Z52" s="134"/>
      <c r="AA52" s="134"/>
      <c r="AB52" s="135">
        <v>0</v>
      </c>
      <c r="AC52" s="136"/>
      <c r="AD52" s="84" t="s">
        <v>154</v>
      </c>
      <c r="AE52" s="85" t="s">
        <v>155</v>
      </c>
      <c r="AF52" s="57"/>
    </row>
    <row r="53" spans="1:32" ht="30" customHeight="1" x14ac:dyDescent="0.25">
      <c r="A53" s="115"/>
      <c r="B53" s="46">
        <v>48</v>
      </c>
      <c r="C53" s="137" t="s">
        <v>331</v>
      </c>
      <c r="D53" s="47" t="s">
        <v>341</v>
      </c>
      <c r="E53" s="63" t="s">
        <v>45</v>
      </c>
      <c r="F53" s="63" t="s">
        <v>319</v>
      </c>
      <c r="G53" s="63" t="s">
        <v>286</v>
      </c>
      <c r="H53" s="64">
        <v>0</v>
      </c>
      <c r="I53" s="65" t="s">
        <v>47</v>
      </c>
      <c r="J53" s="127" t="s">
        <v>332</v>
      </c>
      <c r="K53" s="138">
        <v>0</v>
      </c>
      <c r="L53" s="139">
        <v>0</v>
      </c>
      <c r="M53" s="140">
        <v>0</v>
      </c>
      <c r="N53" s="127" t="s">
        <v>342</v>
      </c>
      <c r="O53" s="133" t="s">
        <v>343</v>
      </c>
      <c r="P53" s="133" t="s">
        <v>343</v>
      </c>
      <c r="Q53" s="141">
        <f>'[1]GTHSeveridad de accidentalidad'!E23</f>
        <v>0</v>
      </c>
      <c r="R53" s="141">
        <v>0</v>
      </c>
      <c r="S53" s="141">
        <v>0</v>
      </c>
      <c r="T53" s="141">
        <v>0</v>
      </c>
      <c r="U53" s="141">
        <v>0</v>
      </c>
      <c r="V53" s="141">
        <v>0</v>
      </c>
      <c r="W53" s="142">
        <v>0</v>
      </c>
      <c r="X53" s="142">
        <v>0</v>
      </c>
      <c r="Y53" s="142">
        <v>0</v>
      </c>
      <c r="Z53" s="134">
        <v>0</v>
      </c>
      <c r="AA53" s="134">
        <v>0</v>
      </c>
      <c r="AB53" s="135">
        <v>0</v>
      </c>
      <c r="AC53" s="136">
        <f>AVERAGE(Q53:Y53)</f>
        <v>0</v>
      </c>
      <c r="AD53" s="143" t="s">
        <v>59</v>
      </c>
      <c r="AE53" s="61" t="s">
        <v>325</v>
      </c>
      <c r="AF53" s="57"/>
    </row>
    <row r="54" spans="1:32" ht="30" customHeight="1" thickBot="1" x14ac:dyDescent="0.3">
      <c r="A54" s="115"/>
      <c r="B54" s="28">
        <v>49</v>
      </c>
      <c r="C54" s="119" t="s">
        <v>344</v>
      </c>
      <c r="D54" s="48" t="s">
        <v>345</v>
      </c>
      <c r="E54" s="46" t="s">
        <v>45</v>
      </c>
      <c r="F54" s="46" t="s">
        <v>319</v>
      </c>
      <c r="G54" s="46" t="s">
        <v>314</v>
      </c>
      <c r="H54" s="49">
        <v>0</v>
      </c>
      <c r="I54" s="144" t="s">
        <v>47</v>
      </c>
      <c r="J54" s="145" t="s">
        <v>346</v>
      </c>
      <c r="K54" s="146">
        <v>0</v>
      </c>
      <c r="L54" s="147">
        <v>0</v>
      </c>
      <c r="M54" s="148">
        <v>0.01</v>
      </c>
      <c r="N54" s="145" t="s">
        <v>324</v>
      </c>
      <c r="O54" s="149" t="s">
        <v>82</v>
      </c>
      <c r="P54" s="149" t="s">
        <v>82</v>
      </c>
      <c r="Q54" s="150"/>
      <c r="R54" s="150"/>
      <c r="S54" s="150"/>
      <c r="T54" s="150"/>
      <c r="U54" s="150"/>
      <c r="V54" s="150"/>
      <c r="W54" s="151"/>
      <c r="X54" s="151"/>
      <c r="Y54" s="151"/>
      <c r="Z54" s="151"/>
      <c r="AA54" s="151"/>
      <c r="AB54" s="152">
        <f>'[1]GTHA Propor Accidentes mortales'!E23</f>
        <v>0</v>
      </c>
      <c r="AC54" s="136"/>
      <c r="AD54" s="84" t="s">
        <v>154</v>
      </c>
      <c r="AE54" s="85" t="s">
        <v>155</v>
      </c>
    </row>
  </sheetData>
  <sheetProtection autoFilter="0"/>
  <protectedRanges>
    <protectedRange sqref="W31:X31 Z31:AB31 W32:AB42 W5:AB6 W10:AA10 W11:AB30 X44:AB44 W8:AB9 W7 W50:AB50 T49:AB49 Z43:AB43 W45:AB48 W52:AB54" name="Rango1"/>
  </protectedRanges>
  <autoFilter ref="A4:BI54"/>
  <mergeCells count="16">
    <mergeCell ref="A18:A25"/>
    <mergeCell ref="A26:A28"/>
    <mergeCell ref="A29:A37"/>
    <mergeCell ref="A38:A39"/>
    <mergeCell ref="A40:A42"/>
    <mergeCell ref="A43:A54"/>
    <mergeCell ref="C1:AB1"/>
    <mergeCell ref="AE1:AF3"/>
    <mergeCell ref="C2:AB2"/>
    <mergeCell ref="C3:AB3"/>
    <mergeCell ref="A5:A6"/>
    <mergeCell ref="AF5:AF53"/>
    <mergeCell ref="A7:A8"/>
    <mergeCell ref="A9:A11"/>
    <mergeCell ref="A12:A13"/>
    <mergeCell ref="A14:A17"/>
  </mergeCells>
  <dataValidations count="1">
    <dataValidation type="list" allowBlank="1" showInputMessage="1" showErrorMessage="1" sqref="I5:I54">
      <formula1>$BI$6:$BI$9</formula1>
    </dataValidation>
  </dataValidations>
  <printOptions horizontalCentered="1"/>
  <pageMargins left="0.19685039370078741" right="0.27559055118110237" top="0.31496062992125984" bottom="0.15748031496062992" header="0.27559055118110237" footer="0.15748031496062992"/>
  <pageSetup paperSize="2519" scale="31" firstPageNumber="0" fitToHeight="3" orientation="landscape" horizontalDpi="300" verticalDpi="300" r:id="rId1"/>
  <headerFooter alignWithMargins="0">
    <oddHeader>&amp;L&amp;F</oddHeader>
    <oddFooter>&amp;L&amp;Z&amp;F&amp;R&amp;P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MAtriz Indicad Med ENE-JUN 2020</vt:lpstr>
      <vt:lpstr>'MAtriz Indicad Med ENE-JUN 2020'!Área_de_impresión</vt:lpstr>
      <vt:lpstr>'MAtriz Indicad Med ENE-JUN 2020'!Títulos_a_imprimir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2020-09-07T15:12:05Z</dcterms:created>
  <dcterms:modified xsi:type="dcterms:W3CDTF">2020-09-07T15:15:04Z</dcterms:modified>
</cp:coreProperties>
</file>