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 88 - 2025\Abril\Obligación 4\"/>
    </mc:Choice>
  </mc:AlternateContent>
  <xr:revisionPtr revIDLastSave="0" documentId="8_{7670886C-CAE4-4AA5-951A-D0779B54F673}" xr6:coauthVersionLast="47" xr6:coauthVersionMax="47" xr10:uidLastSave="{00000000-0000-0000-0000-000000000000}"/>
  <bookViews>
    <workbookView xWindow="-120" yWindow="-120" windowWidth="29040" windowHeight="15840" tabRatio="433" xr2:uid="{00000000-000D-0000-FFFF-FFFF00000000}"/>
  </bookViews>
  <sheets>
    <sheet name="POSC 2025" sheetId="4" r:id="rId1"/>
    <sheet name="Hoja1" sheetId="5" r:id="rId2"/>
  </sheets>
  <definedNames>
    <definedName name="_xlnm._FilterDatabase" localSheetId="0" hidden="1">'POSC 2025'!$B$17:$N$35</definedName>
    <definedName name="_xlchart.v2.0" hidden="1">Hoja1!$C$12:$C$18</definedName>
    <definedName name="_xlchart.v2.1" hidden="1">Hoja1!$E$11</definedName>
    <definedName name="_xlchart.v2.2" hidden="1">Hoja1!$E$12:$E$18</definedName>
    <definedName name="_xlnm.Print_Area" localSheetId="0">'POSC 2025'!$B$1:$Q$44</definedName>
    <definedName name="Excel_BuiltIn_Print_Area_1_1">#REF!</definedName>
    <definedName name="Excel_BuiltIn_Print_Titles_1">#REF!</definedName>
  </definedNames>
  <calcPr calcId="191029"/>
</workbook>
</file>

<file path=xl/calcChain.xml><?xml version="1.0" encoding="utf-8"?>
<calcChain xmlns="http://schemas.openxmlformats.org/spreadsheetml/2006/main">
  <c r="M32" i="4" l="1"/>
  <c r="R33" i="4"/>
  <c r="E18" i="5" s="1"/>
  <c r="R32" i="4"/>
  <c r="R30" i="4"/>
  <c r="E16" i="5" s="1"/>
  <c r="M18" i="4" l="1"/>
  <c r="L34" i="4"/>
  <c r="D34" i="4"/>
  <c r="R25" i="4"/>
  <c r="E13" i="5" s="1"/>
  <c r="R31" i="4"/>
  <c r="E17" i="5" s="1"/>
  <c r="M19" i="4"/>
  <c r="M20" i="4"/>
  <c r="M21" i="4"/>
  <c r="M22" i="4"/>
  <c r="M23" i="4"/>
  <c r="M25" i="4"/>
  <c r="M26" i="4"/>
  <c r="M27" i="4"/>
  <c r="M28" i="4"/>
  <c r="M29" i="4"/>
  <c r="M31" i="4"/>
  <c r="M33" i="4"/>
  <c r="R18" i="4" l="1"/>
  <c r="E12" i="5" s="1"/>
  <c r="R29" i="4"/>
  <c r="E15" i="5"/>
  <c r="R27" i="4"/>
  <c r="M34" i="4"/>
  <c r="M30" i="4"/>
  <c r="R34" i="4" l="1"/>
  <c r="E14" i="5"/>
  <c r="E19" i="5" s="1"/>
</calcChain>
</file>

<file path=xl/sharedStrings.xml><?xml version="1.0" encoding="utf-8"?>
<sst xmlns="http://schemas.openxmlformats.org/spreadsheetml/2006/main" count="190" uniqueCount="159">
  <si>
    <t xml:space="preserve"> </t>
  </si>
  <si>
    <t>ACTIVIDADES</t>
  </si>
  <si>
    <t>FECHA DE CUMPLIMIENTO</t>
  </si>
  <si>
    <t>RESPONSABLE</t>
  </si>
  <si>
    <t>ÁREAS INVOLUCRADAS</t>
  </si>
  <si>
    <t>Presupuesto</t>
  </si>
  <si>
    <t>Oficina Asesora Jurídica</t>
  </si>
  <si>
    <t>CONTROLES</t>
  </si>
  <si>
    <t xml:space="preserve">CÓDIGO:  </t>
  </si>
  <si>
    <t xml:space="preserve">VERSIÓN:  </t>
  </si>
  <si>
    <t>Tesorería</t>
  </si>
  <si>
    <t>Subdirección Artística y Cultural</t>
  </si>
  <si>
    <t>META</t>
  </si>
  <si>
    <t xml:space="preserve">Objetivo del plan: </t>
  </si>
  <si>
    <t>Alcance del plan:</t>
  </si>
  <si>
    <t>Dependencia que formula, ejecuta y hace seguimiento en primera línea de defensa:</t>
  </si>
  <si>
    <t xml:space="preserve">Nombre del jefe de dependencia que formula, ejecuta y hace seguimiento en primera línea de defensa:  </t>
  </si>
  <si>
    <t>Políticas de operación:</t>
  </si>
  <si>
    <t>Link de publicación:</t>
  </si>
  <si>
    <t>Vigencia del plan:</t>
  </si>
  <si>
    <t>Documento</t>
  </si>
  <si>
    <t>Proceso</t>
  </si>
  <si>
    <t>AVANCE CUANTITATIVO</t>
  </si>
  <si>
    <t>PORCENTAJE DE CUMPLIMIENTO</t>
  </si>
  <si>
    <t>OBSERVACIONES - SEGUIMIENTO CUALITATIVO</t>
  </si>
  <si>
    <t xml:space="preserve">PROGRAMACIÓN </t>
  </si>
  <si>
    <t xml:space="preserve">UNIDAD DE MEDIDA </t>
  </si>
  <si>
    <t>Subdirección de Gestión Corporativa</t>
  </si>
  <si>
    <t>INDICADOR</t>
  </si>
  <si>
    <t>SEGUIMIENTO I SEMESTRE</t>
  </si>
  <si>
    <t>SEGUIMIENTO II SEMESTRE</t>
  </si>
  <si>
    <t xml:space="preserve">Subdirección para la Gestión del Centro de Bogotá </t>
  </si>
  <si>
    <t>Comité Técnico de sostenibilidad Contable</t>
  </si>
  <si>
    <t>Establecer el marco general de acciones a ejecutar por las áreas de gestión de la entidad, optimizando los procesos y procedimientos para garantizar  la calidad, eficiencia, confiabilidad y oportunidad de la información contable.</t>
  </si>
  <si>
    <t xml:space="preserve">Contempla las actividades a cargo de los diferentes procesos y áreas de la entidad para la consolidación de la información contable. Inicia con la entrega y cargue de insumos de información y culmina con el seguimiento y evaluación del plan para su mejoramiento. </t>
  </si>
  <si>
    <t>Enviar a contabilidad a través de correo electrónico los archivos de los soportes de nómina ( Bases y retenciones, embargos, Informe cuadre de nómina pensión, Informe cuadre de nómina salud, Listado de personal, liquidación de nómina, formulario integrado de aportes, sabana de nómina, terceros de nómina, planilla general de pago de seguridad social.</t>
  </si>
  <si>
    <t>CONTROL DE CAMBIOS</t>
  </si>
  <si>
    <t>Fecha</t>
  </si>
  <si>
    <t>Versión</t>
  </si>
  <si>
    <t>Razón del Cambio</t>
  </si>
  <si>
    <t>ELABORÓ:</t>
  </si>
  <si>
    <t xml:space="preserve">REVISÓ </t>
  </si>
  <si>
    <t>APROBÓ</t>
  </si>
  <si>
    <t>Nombre:</t>
  </si>
  <si>
    <t>Judy Milena Murcia Pineda</t>
  </si>
  <si>
    <t>Cargo:</t>
  </si>
  <si>
    <t>Profesional Especializado de contabilidad</t>
  </si>
  <si>
    <t>Formato Plan de sostenibilidad contable</t>
  </si>
  <si>
    <t>Gestión financiera</t>
  </si>
  <si>
    <t>GF-FTPL-01</t>
  </si>
  <si>
    <t>PAGINAS:</t>
  </si>
  <si>
    <t>1 DE 1</t>
  </si>
  <si>
    <t xml:space="preserve">Correos electrónicos </t>
  </si>
  <si>
    <t xml:space="preserve">Informes </t>
  </si>
  <si>
    <t xml:space="preserve"># correos electrónicos enviados / 12 correos electrónicos </t>
  </si>
  <si>
    <t>Consolidación</t>
  </si>
  <si>
    <t>Una consolidación anual (si:100%; no 0)</t>
  </si>
  <si>
    <t>Informe de reconocimiento de permanencia por empleado</t>
  </si>
  <si>
    <t>Radicados con información sobre convenios</t>
  </si>
  <si>
    <t># comunicaciones realizadas / 12 comunicaciones programadas</t>
  </si>
  <si>
    <t>Reuniones</t>
  </si>
  <si>
    <t># de Reuniones realizadas con sus actas /2 reuniones programadas</t>
  </si>
  <si>
    <t>MENSUAL- SEMESTRAL</t>
  </si>
  <si>
    <t>MENSUAL/ CUANDO OCURRA EL EVENTO</t>
  </si>
  <si>
    <t>MENSUAL</t>
  </si>
  <si>
    <t>ANUAL</t>
  </si>
  <si>
    <t>SEMESTRAL</t>
  </si>
  <si>
    <t xml:space="preserve">Conciliación saldos y/o movimientos contables contra nómina. </t>
  </si>
  <si>
    <t>Actualización informes convenios para control de amortizaciones</t>
  </si>
  <si>
    <t xml:space="preserve">Hasta el último día del mes en curso  
</t>
  </si>
  <si>
    <t>Hasta el último día del mes en curso</t>
  </si>
  <si>
    <t>Cuando se genere</t>
  </si>
  <si>
    <t>Permanente</t>
  </si>
  <si>
    <t>Profesional Universitario de Talento Humano</t>
  </si>
  <si>
    <t>Tesorero</t>
  </si>
  <si>
    <t>Gestión Financiera - Tesorería</t>
  </si>
  <si>
    <t>Auxiliar Administrativo</t>
  </si>
  <si>
    <t>Profesional del Presupuesto</t>
  </si>
  <si>
    <t>Supervisor del Convenio y/o a quien le corresponda</t>
  </si>
  <si>
    <t>Dirección de Gestión Centro</t>
  </si>
  <si>
    <t>Miembros del Comité</t>
  </si>
  <si>
    <t xml:space="preserve"> Comité</t>
  </si>
  <si>
    <t>Responsable Equipo SIG</t>
  </si>
  <si>
    <t>Gestión del Talento Humanos</t>
  </si>
  <si>
    <t>Enviar a través de correo electrónico a contabilidad  el archivo en Excel VSPORTES,VSBENEF, VSBNOMINA de las diferentes nóminas (mensual, prima de servicios, nómina de retroactivos, prima de navidad).</t>
  </si>
  <si>
    <t>Enviar a contabilidad Informes Justificación de Gastos de viaje y viáticos, mediante comunicación a través de Orfeo</t>
  </si>
  <si>
    <t xml:space="preserve">CUMPLIMIENTO </t>
  </si>
  <si>
    <t>TRIMESTRAL</t>
  </si>
  <si>
    <t>Jefe Oficina  Jurídica</t>
  </si>
  <si>
    <t>Acta reunión de conciliación</t>
  </si>
  <si>
    <t>4 reuniones de conciliación</t>
  </si>
  <si>
    <t>PERIOCIDAD</t>
  </si>
  <si>
    <t># reuniones de conciliación realizadas / 4 reuniones programadas</t>
  </si>
  <si>
    <t>Oficina Jurídica-Contailidad</t>
  </si>
  <si>
    <t>Trimestal - los primeros diez dias habiles del mes siguiete de cada trimestre</t>
  </si>
  <si>
    <t>Número de reuniones de conciliaciones</t>
  </si>
  <si>
    <t xml:space="preserve">comunicación </t>
  </si>
  <si>
    <t xml:space="preserve">COMUNICACIÓN INTERNA </t>
  </si>
  <si>
    <t>Antes del 31 de diciembre de cada año, la profesional universitaria de almacen, debe remitir la información.</t>
  </si>
  <si>
    <t xml:space="preserve">Acta de Conciliación </t>
  </si>
  <si>
    <t>Concialiaciones</t>
  </si>
  <si>
    <t>Mensual -   los primeros diez dias habiles del mes.</t>
  </si>
  <si>
    <t>Enviar Consolidación de Cesantías e intereses a las Cesantías mediante comunicación radicada en ORFEO, dirigida a contabilidad, mediante la cual se adjunta el Informe firmado por el responsable. Este informe refleja el pasivo real por cada empleado.</t>
  </si>
  <si>
    <t>formato de Conciliación CUD- de la SDH</t>
  </si>
  <si>
    <t xml:space="preserve">Registros contable </t>
  </si>
  <si>
    <t>#  listados de Ordenes de pago / # de listados programados</t>
  </si>
  <si>
    <t>Listado Ordenes de Pago mensual</t>
  </si>
  <si>
    <t xml:space="preserve">Primer día hábil de
cada mes. </t>
  </si>
  <si>
    <t xml:space="preserve">Díez primeros días hábiles del
mes de enero de cada año . </t>
  </si>
  <si>
    <t># comunicaciones realizadas / # comunicaciones programadas</t>
  </si>
  <si>
    <t>Un Infomre anual (si:100%; no 0)</t>
  </si>
  <si>
    <t xml:space="preserve">
Gestión del talento humano (Nómina)</t>
  </si>
  <si>
    <t>Enviar Consolidación Beneficios a Empleados a corto plazo; incluye Bonificación por servicios prestados, vacaciones, prima de vacaciones y Bonificación por recreación. 
Enviar mediante Comunicación radicada en ORFEO, dirigida a contabilidad, en la cual se adjunta el Informe firmado por el responsable. reflejando el pasivo real por cada empleado y por cada uno de los conceptos relacionados.</t>
  </si>
  <si>
    <t>Enviar Informe Reconocimiento Permanencia por empleados corto plazo Mediante Comunicación radicada en ORFEO dirigida a contabilidad en la cual se adjunta el Informe firmado por el responsable.</t>
  </si>
  <si>
    <t>Cuatro días hábilies después de recepcionado el recibo pagado.</t>
  </si>
  <si>
    <t># comunicaciones enviadas/ # número de comunicaciones programadas</t>
  </si>
  <si>
    <t>número de conciliaciones realizadas / número de conciliaciones programadas(12)</t>
  </si>
  <si>
    <t>#  recibos contabilizados / #  de registros programados</t>
  </si>
  <si>
    <t>Remitir Comunicación dirigida a contabilidad mediante la cual se informe si hay indicios de deterioro de la propiedad, planta y equipo</t>
  </si>
  <si>
    <t>Realizar Comunicación registrada en ORFEO, dirigida a Contabilidad mediante la cual se adjunta informe certificado del estado financiero de los convenios suscritos con terceros; el informe debe contener como mínimo: 
i)El valor del convenio;
ir) Valor de los recursos entregados por la FUGA;
iii) Valor de los recursos legalizados es decir los gastos justificados ante la FUGA; 
iv) saldo del convenio.</t>
  </si>
  <si>
    <t xml:space="preserve">Realizar Conciliación del Informe de Procesos Judiciales enviado a contabilidad de las demandas a favor y en contra de la entidad, donde se detalla:
i) Tipo de proceso 
i) Demandante o demandado;
iii)concepto de la demanda,
iv) valor de la pretensión;
v) calificación de la pretensión: posible probable o remota; 
vi) Instancia o Estado del proceso.
</t>
  </si>
  <si>
    <t>Realizar Reuniones periódicas de seguimiento al Plan de acuerdo con lo indicado en la resolución vigente.</t>
  </si>
  <si>
    <r>
      <rPr>
        <b/>
        <sz val="10"/>
        <color theme="1"/>
        <rFont val="Arial"/>
        <family val="2"/>
      </rPr>
      <t xml:space="preserve">
</t>
    </r>
    <r>
      <rPr>
        <sz val="10"/>
        <color theme="1"/>
        <rFont val="Arial"/>
        <family val="2"/>
      </rPr>
      <t>El seguimiento se realizará dos veces en el año y será presentado al Comité Técnico de Sostenibilidad Contable. 
En todo caso es responsabilidad de área de contabilidad realizar monitoreo mensual de avance y ejecución de las actividades. 
Para la formulación anual del Plan se tendrán en cuenta como insumos: 1) Seguimiento a Riesgos del Proceso; 2) Resultados del cierre del Plan de la Vigencia anterior con las limitantes presentadas en su ejecución; 3) Resultados de auditorías y seguimientos al proceso por parte de la OCI u otras entidades cuyas recomendaciones puedan aportar al mejoramiento.</t>
    </r>
  </si>
  <si>
    <t># informes realizados / # de eventos de gastos de viaje y viáticos realizados en la vigencia</t>
  </si>
  <si>
    <r>
      <t xml:space="preserve">Cinco primeros días de cada
mes.
</t>
    </r>
    <r>
      <rPr>
        <i/>
        <sz val="10"/>
        <color theme="1"/>
        <rFont val="Arial"/>
        <family val="2"/>
      </rPr>
      <t>(Presentar este informe solo sí se presenta gastos de viaje y/o viáticos mediante comunicación radicada en Orfeo)</t>
    </r>
  </si>
  <si>
    <r>
      <t xml:space="preserve">20 de enero de cada año.
</t>
    </r>
    <r>
      <rPr>
        <b/>
        <i/>
        <sz val="10"/>
        <color theme="1"/>
        <rFont val="Arial"/>
        <family val="2"/>
      </rPr>
      <t>(ó un día hábil antes, en caso de que la fecha estipulada sea día no hábil)</t>
    </r>
  </si>
  <si>
    <r>
      <t xml:space="preserve">20 de Enero de cada año.
</t>
    </r>
    <r>
      <rPr>
        <i/>
        <sz val="10"/>
        <color theme="1"/>
        <rFont val="Arial"/>
        <family val="2"/>
      </rPr>
      <t>(ó un día hábil antes, en caso de que la fecha estipulada sea día no hábil</t>
    </r>
    <r>
      <rPr>
        <sz val="10"/>
        <color theme="1"/>
        <rFont val="Arial"/>
        <family val="2"/>
      </rPr>
      <t>)</t>
    </r>
  </si>
  <si>
    <r>
      <t xml:space="preserve">15 Enero de cada año.
</t>
    </r>
    <r>
      <rPr>
        <b/>
        <i/>
        <sz val="10"/>
        <color theme="1"/>
        <rFont val="Arial"/>
        <family val="2"/>
      </rPr>
      <t xml:space="preserve">
(ó un día hábil antes, en caso de que la fecha estipulada sea día no hábi</t>
    </r>
    <r>
      <rPr>
        <sz val="10"/>
        <color theme="1"/>
        <rFont val="Arial"/>
        <family val="2"/>
      </rPr>
      <t>l)</t>
    </r>
  </si>
  <si>
    <t>Antes del 31 de diciembre de cada año, el profesional universitario de recursos físicos, debe remitir la información.</t>
  </si>
  <si>
    <t>/Acta de reunión'Analizar y recomendar la adopción de políticas institucionales para la sostenibilidad contable
Velar por el cumplimiento de políticas institucionales  y proponer los correctivos a que haya lugar</t>
  </si>
  <si>
    <t>Tatiana López
Profesional de apoyo equipo SIGD-MIPG, Oficina Asesora de Planeación</t>
  </si>
  <si>
    <t>AREA DE GESTION</t>
  </si>
  <si>
    <t>AVANCE  DE CUMPLIMIENTO VIGENCIA 2024</t>
  </si>
  <si>
    <t>GESTION TALENTO HUMANO</t>
  </si>
  <si>
    <t>RECURSOS FISICOS</t>
  </si>
  <si>
    <t>TESORERIA</t>
  </si>
  <si>
    <t>PRESUPUESTO</t>
  </si>
  <si>
    <t>TOTAL AVANCE CUMPLIMIENTO</t>
  </si>
  <si>
    <t>SUB. CENTRO DE BOGOTA</t>
  </si>
  <si>
    <t>SAC</t>
  </si>
  <si>
    <t>COMITÉ SOSTENIBLIDAD CONTABLE</t>
  </si>
  <si>
    <t>NUMERO DE ACTIVIDADES</t>
  </si>
  <si>
    <t>Acta de conciliación</t>
  </si>
  <si>
    <t xml:space="preserve">Liliana Patricia Hernandez Hurtado
</t>
  </si>
  <si>
    <t>Recursos físicos</t>
  </si>
  <si>
    <t xml:space="preserve">Subdirector Gestión Corporativa
</t>
  </si>
  <si>
    <t>Liliana Patricia Hernandez Hurtado</t>
  </si>
  <si>
    <t>https://fuga.gov.co/transparencia-y-acceso-a-la-informacion-publica/planeacion-presupuesto-informes?field_fecha_de_emision_value=All&amp;term_node_tid_depth=334</t>
  </si>
  <si>
    <r>
      <t xml:space="preserve">
</t>
    </r>
    <r>
      <rPr>
        <b/>
        <sz val="10"/>
        <rFont val="Arial"/>
        <family val="2"/>
      </rPr>
      <t>AREAS DE GESTIÓN</t>
    </r>
  </si>
  <si>
    <t>Remitir comunicación dirigida a contabilidad mediante la cual se informe si existieron salidas de almacén de libros y/o publicaciones destinados a la venta durante la vigencia</t>
  </si>
  <si>
    <r>
      <rPr>
        <sz val="10"/>
        <rFont val="Arial"/>
        <family val="2"/>
      </rPr>
      <t xml:space="preserve">Realizar  conciliación mensual de saldos entre almacén y contabilidad; la cual incluye envío de la Interfaz con la depreciación, entradas al almacén y salidas. Informaciones remitidas por correo electrónico.
</t>
    </r>
  </si>
  <si>
    <r>
      <t xml:space="preserve">Registrar  en el aplicativo contable de la FUGA  de los  ingresos  recibidos por la Secretaría  </t>
    </r>
    <r>
      <rPr>
        <sz val="10"/>
        <rFont val="Arial"/>
        <family val="2"/>
      </rPr>
      <t>Distrital</t>
    </r>
    <r>
      <rPr>
        <sz val="10"/>
        <color theme="1"/>
        <rFont val="Arial"/>
        <family val="2"/>
      </rPr>
      <t xml:space="preserve"> de Hacienda - SDH mediante la generación del recibo con códigos de barras - SAP.</t>
    </r>
  </si>
  <si>
    <t>Suministrar la relación de órdenes de pago  generada desde la aplicación de hacienda, correspondiente a los pagos realizados por fuentes de financiación, otros distrito y guardada en la carpeta compartida Ordenes Pago (server)</t>
  </si>
  <si>
    <t>Realizar Conciliación de Cuentas por pagar a 31 de diciembre de cada año</t>
  </si>
  <si>
    <r>
      <rPr>
        <sz val="10"/>
        <rFont val="Arial"/>
        <family val="2"/>
      </rPr>
      <t xml:space="preserve">conciliación </t>
    </r>
  </si>
  <si>
    <r>
      <rPr>
        <sz val="10"/>
        <rFont val="Arial"/>
        <family val="2"/>
      </rPr>
      <t>Una conciliación anual (si:100%; no 0)</t>
    </r>
  </si>
  <si>
    <r>
      <t xml:space="preserve">Gestión Financiera - Presupuesto </t>
    </r>
    <r>
      <rPr>
        <sz val="10"/>
        <rFont val="Arial"/>
        <family val="2"/>
      </rPr>
      <t>- contablidad</t>
    </r>
  </si>
  <si>
    <t>Comité de Sostenibilidad Contable 13 de marzo 2025</t>
  </si>
  <si>
    <t xml:space="preserve">Se realizan ajustes conforme con la realidad institucional actual, buscando la mejora en la calidad , oportunidad y precisión de  la información que reportan las áreas y que son insumo para el reflejo de la realidad financiera de la FUGA.  Documento aprobado por el Comité de Sostenibilidad Contable el 13 de Marzo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</si>
</sst>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0"/>
      <name val="Arial"/>
      <family val="2"/>
    </font>
    <font>
      <sz val="10"/>
      <name val="Arial"/>
      <family val="2"/>
    </font>
    <font>
      <sz val="10"/>
      <color theme="1"/>
      <name val="Arial"/>
      <family val="2"/>
    </font>
    <font>
      <sz val="12"/>
      <color theme="1"/>
      <name val="Arial"/>
      <family val="2"/>
    </font>
    <font>
      <b/>
      <sz val="12"/>
      <color theme="1"/>
      <name val="Arial"/>
      <family val="2"/>
    </font>
    <font>
      <b/>
      <sz val="10"/>
      <color theme="1"/>
      <name val="Arial"/>
      <family val="2"/>
    </font>
    <font>
      <i/>
      <sz val="10"/>
      <color theme="1"/>
      <name val="Arial"/>
      <family val="2"/>
    </font>
    <font>
      <b/>
      <i/>
      <sz val="10"/>
      <color theme="1"/>
      <name val="Arial"/>
      <family val="2"/>
    </font>
    <font>
      <b/>
      <sz val="10"/>
      <color theme="1"/>
      <name val="Calibri"/>
      <family val="2"/>
      <scheme val="minor"/>
    </font>
    <font>
      <u/>
      <sz val="10"/>
      <color theme="10"/>
      <name val="Arial"/>
      <family val="2"/>
    </font>
    <font>
      <b/>
      <strike/>
      <sz val="10"/>
      <name val="Arial"/>
      <family val="2"/>
    </font>
    <font>
      <b/>
      <sz val="10"/>
      <name val="Arial"/>
      <family val="2"/>
    </font>
    <font>
      <sz val="10"/>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theme="0"/>
      </patternFill>
    </fill>
    <fill>
      <patternFill patternType="solid">
        <fgColor theme="4"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8"/>
      </left>
      <right/>
      <top style="hair">
        <color indexed="8"/>
      </top>
      <bottom style="hair">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9" fontId="1" fillId="0" borderId="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cellStyleXfs>
  <cellXfs count="117">
    <xf numFmtId="0" fontId="0" fillId="0" borderId="0" xfId="0"/>
    <xf numFmtId="0" fontId="2" fillId="7" borderId="1" xfId="0" applyFont="1" applyFill="1" applyBorder="1" applyAlignment="1">
      <alignment horizontal="justify" vertical="center" wrapText="1"/>
    </xf>
    <xf numFmtId="0" fontId="3" fillId="0" borderId="3" xfId="0" applyFont="1" applyBorder="1" applyAlignment="1">
      <alignment vertical="top"/>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center"/>
    </xf>
    <xf numFmtId="0" fontId="5" fillId="3" borderId="1" xfId="0" applyFont="1" applyFill="1" applyBorder="1" applyAlignment="1">
      <alignment horizontal="center" vertical="center" wrapText="1"/>
    </xf>
    <xf numFmtId="0" fontId="2" fillId="0" borderId="0" xfId="0" applyFont="1" applyAlignment="1">
      <alignment vertical="top" wrapText="1"/>
    </xf>
    <xf numFmtId="0" fontId="2" fillId="0" borderId="0" xfId="0" applyFont="1" applyAlignment="1">
      <alignment horizontal="center" vertical="center" wrapText="1"/>
    </xf>
    <xf numFmtId="0" fontId="2" fillId="0" borderId="1" xfId="0" applyFont="1" applyBorder="1" applyAlignment="1">
      <alignment horizontal="center" vertical="top"/>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0" borderId="0" xfId="0" applyFont="1" applyAlignment="1">
      <alignment horizontal="center" vertical="top"/>
    </xf>
    <xf numFmtId="0" fontId="2" fillId="0" borderId="1" xfId="0" applyFont="1" applyBorder="1" applyAlignment="1">
      <alignment horizontal="center" vertical="center"/>
    </xf>
    <xf numFmtId="9" fontId="2" fillId="0" borderId="1" xfId="1" applyFont="1" applyFill="1" applyBorder="1" applyAlignment="1">
      <alignment horizontal="center"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1" xfId="0" applyFont="1" applyFill="1" applyBorder="1" applyAlignment="1">
      <alignment vertical="center" wrapText="1"/>
    </xf>
    <xf numFmtId="0" fontId="2" fillId="7" borderId="1" xfId="0" applyFont="1" applyFill="1" applyBorder="1" applyAlignment="1">
      <alignment horizontal="left" vertical="center" wrapText="1"/>
    </xf>
    <xf numFmtId="9" fontId="2" fillId="7" borderId="1" xfId="1" applyFont="1" applyFill="1" applyBorder="1" applyAlignment="1">
      <alignment horizontal="center" vertical="center"/>
    </xf>
    <xf numFmtId="0" fontId="2" fillId="7" borderId="1" xfId="0" applyFont="1" applyFill="1" applyBorder="1" applyAlignment="1">
      <alignment vertical="top" wrapText="1"/>
    </xf>
    <xf numFmtId="0" fontId="2" fillId="7" borderId="1" xfId="0" applyFont="1" applyFill="1" applyBorder="1" applyAlignment="1">
      <alignment vertical="top"/>
    </xf>
    <xf numFmtId="0" fontId="5" fillId="0" borderId="1" xfId="0" applyFont="1" applyBorder="1" applyAlignment="1">
      <alignment horizontal="center" vertical="center"/>
    </xf>
    <xf numFmtId="0" fontId="2" fillId="0" borderId="0" xfId="0" applyFont="1"/>
    <xf numFmtId="0" fontId="2" fillId="0" borderId="0" xfId="0" applyFont="1" applyAlignment="1">
      <alignment horizontal="left" vertical="center"/>
    </xf>
    <xf numFmtId="0" fontId="5" fillId="0" borderId="0" xfId="0" applyFont="1" applyAlignment="1">
      <alignment vertical="top"/>
    </xf>
    <xf numFmtId="43" fontId="2" fillId="0" borderId="0" xfId="2" applyFont="1" applyFill="1" applyBorder="1" applyAlignment="1">
      <alignment horizontal="center" vertical="center"/>
    </xf>
    <xf numFmtId="0" fontId="2" fillId="0" borderId="1" xfId="0" applyFont="1" applyBorder="1"/>
    <xf numFmtId="0" fontId="8" fillId="0" borderId="1" xfId="0" applyFont="1" applyBorder="1" applyAlignment="1">
      <alignment horizontal="center"/>
    </xf>
    <xf numFmtId="9" fontId="2" fillId="7" borderId="1" xfId="1" applyFont="1" applyFill="1" applyBorder="1" applyAlignment="1">
      <alignment horizontal="center" vertical="center" wrapText="1"/>
    </xf>
    <xf numFmtId="0" fontId="5" fillId="7" borderId="1"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 xfId="0" quotePrefix="1" applyFont="1" applyFill="1" applyBorder="1" applyAlignment="1">
      <alignment horizontal="center" vertical="center" wrapText="1"/>
    </xf>
    <xf numFmtId="0" fontId="5" fillId="0" borderId="1" xfId="0" applyFont="1" applyBorder="1" applyAlignment="1">
      <alignment horizontal="center" vertical="center" wrapText="1"/>
    </xf>
    <xf numFmtId="9" fontId="2" fillId="0" borderId="0" xfId="0" applyNumberFormat="1" applyFont="1" applyAlignment="1">
      <alignment vertical="top"/>
    </xf>
    <xf numFmtId="9" fontId="0" fillId="0" borderId="0" xfId="0" applyNumberFormat="1" applyAlignment="1">
      <alignment vertical="top"/>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0" fillId="0" borderId="1" xfId="0" applyBorder="1"/>
    <xf numFmtId="9" fontId="0" fillId="0" borderId="1" xfId="0" applyNumberFormat="1" applyBorder="1"/>
    <xf numFmtId="9" fontId="0" fillId="0" borderId="0" xfId="0" applyNumberFormat="1"/>
    <xf numFmtId="0" fontId="0" fillId="9" borderId="1" xfId="0" applyFill="1" applyBorder="1"/>
    <xf numFmtId="9" fontId="0" fillId="9" borderId="1" xfId="0" applyNumberFormat="1" applyFill="1" applyBorder="1"/>
    <xf numFmtId="9" fontId="1" fillId="0" borderId="0" xfId="1" applyAlignment="1">
      <alignment vertical="top"/>
    </xf>
    <xf numFmtId="0" fontId="2" fillId="0" borderId="1" xfId="0" applyFont="1" applyBorder="1" applyAlignment="1">
      <alignment vertical="top" wrapText="1"/>
    </xf>
    <xf numFmtId="0" fontId="2" fillId="0" borderId="1" xfId="0" applyFont="1" applyBorder="1" applyAlignment="1">
      <alignment vertical="top"/>
    </xf>
    <xf numFmtId="9" fontId="2" fillId="7" borderId="0" xfId="0" applyNumberFormat="1" applyFont="1" applyFill="1" applyAlignment="1">
      <alignment vertical="top"/>
    </xf>
    <xf numFmtId="0" fontId="3" fillId="0" borderId="1" xfId="0" applyFont="1" applyBorder="1" applyAlignment="1">
      <alignment horizontal="center" vertical="top"/>
    </xf>
    <xf numFmtId="0" fontId="2" fillId="7"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top" wrapText="1"/>
    </xf>
    <xf numFmtId="0" fontId="5" fillId="4" borderId="1"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0" borderId="1" xfId="0" applyFont="1" applyBorder="1" applyAlignment="1">
      <alignment horizontal="center" vertical="top"/>
    </xf>
    <xf numFmtId="0" fontId="2" fillId="0" borderId="6"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6" borderId="1" xfId="0" applyFont="1" applyFill="1" applyBorder="1" applyAlignment="1">
      <alignment horizontal="center"/>
    </xf>
    <xf numFmtId="0" fontId="2" fillId="6" borderId="6" xfId="0" applyFont="1" applyFill="1" applyBorder="1" applyAlignment="1">
      <alignment horizontal="center"/>
    </xf>
    <xf numFmtId="0" fontId="2" fillId="6" borderId="8" xfId="0" applyFont="1" applyFill="1" applyBorder="1" applyAlignment="1">
      <alignment horizontal="center"/>
    </xf>
    <xf numFmtId="14"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2" fillId="6" borderId="2" xfId="0" applyFont="1" applyFill="1" applyBorder="1" applyAlignment="1">
      <alignment horizontal="center"/>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9" fillId="0" borderId="1" xfId="3" applyBorder="1" applyAlignment="1">
      <alignment vertical="center" wrapText="1"/>
    </xf>
    <xf numFmtId="0" fontId="10" fillId="2"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1" xfId="0" applyFont="1" applyFill="1" applyBorder="1" applyAlignment="1">
      <alignment horizontal="justify"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top"/>
    </xf>
    <xf numFmtId="9" fontId="1" fillId="0" borderId="1" xfId="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9" fontId="0" fillId="0" borderId="1" xfId="1" applyFont="1" applyFill="1" applyBorder="1" applyAlignment="1">
      <alignment horizontal="center" vertical="center" wrapText="1"/>
    </xf>
    <xf numFmtId="0" fontId="0" fillId="0" borderId="1" xfId="0" applyFont="1" applyFill="1" applyBorder="1" applyAlignment="1">
      <alignment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4" fontId="0" fillId="0" borderId="6" xfId="0" applyNumberFormat="1" applyFont="1" applyBorder="1" applyAlignment="1">
      <alignment horizontal="center" vertical="center" wrapText="1"/>
    </xf>
    <xf numFmtId="14" fontId="0" fillId="0" borderId="7"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12" fillId="0" borderId="1" xfId="0" applyFont="1" applyBorder="1" applyAlignment="1">
      <alignment horizontal="center" vertical="center" wrapText="1"/>
    </xf>
  </cellXfs>
  <cellStyles count="4">
    <cellStyle name="Hipervínculo" xfId="3" builtinId="8"/>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_xlchart.v2.2</cx:f>
      </cx:numDim>
    </cx:data>
  </cx:chartData>
  <cx:chart>
    <cx:title pos="t" align="ctr" overlay="0">
      <cx:tx>
        <cx:txData>
          <cx:v>SEGUIMIENTOS PLAN DE SOSTENIBILIDAD CONTABLE</cx:v>
        </cx:txData>
      </cx:tx>
      <cx:txPr>
        <a:bodyPr spcFirstLastPara="1" vertOverflow="ellipsis" horzOverflow="overflow" wrap="square" lIns="0" tIns="0" rIns="0" bIns="0" anchor="ctr" anchorCtr="1"/>
        <a:lstStyle/>
        <a:p>
          <a:pPr algn="ctr" rtl="0">
            <a:defRPr/>
          </a:pPr>
          <a:r>
            <a:rPr lang="es-ES" sz="1400" b="0" i="0" u="none" strike="noStrike" baseline="0">
              <a:solidFill>
                <a:sysClr val="windowText" lastClr="000000">
                  <a:lumMod val="65000"/>
                  <a:lumOff val="35000"/>
                </a:sysClr>
              </a:solidFill>
              <a:latin typeface="Calibri" panose="020F0502020204030204"/>
            </a:rPr>
            <a:t>SEGUIMIENTOS PLAN DE SOSTENIBILIDAD CONTABLE</a:t>
          </a:r>
        </a:p>
      </cx:txPr>
    </cx:title>
    <cx:plotArea>
      <cx:plotAreaRegion>
        <cx:series layoutId="funnel" uniqueId="{6A900786-73E8-488F-9EA0-192BE8A41161}">
          <cx:tx>
            <cx:txData>
              <cx:f>_xlchart.v2.1</cx:f>
              <cx:v>AVANCE  DE CUMPLIMIENTO VIGENCIA 2024</cx:v>
            </cx:txData>
          </cx:tx>
          <cx:dataLabels>
            <cx:visibility seriesName="0" categoryName="0" value="1"/>
          </cx:dataLabels>
          <cx:dataId val="0"/>
        </cx:series>
      </cx:plotAreaRegion>
      <cx:axis id="0">
        <cx:catScaling gapWidth="0.0599999987"/>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oneCell">
    <xdr:from>
      <xdr:col>1</xdr:col>
      <xdr:colOff>54429</xdr:colOff>
      <xdr:row>1</xdr:row>
      <xdr:rowOff>204107</xdr:rowOff>
    </xdr:from>
    <xdr:to>
      <xdr:col>2</xdr:col>
      <xdr:colOff>222</xdr:colOff>
      <xdr:row>2</xdr:row>
      <xdr:rowOff>285750</xdr:rowOff>
    </xdr:to>
    <xdr:pic>
      <xdr:nvPicPr>
        <xdr:cNvPr id="2" name="Imagen 1">
          <a:extLst>
            <a:ext uri="{FF2B5EF4-FFF2-40B4-BE49-F238E27FC236}">
              <a16:creationId xmlns:a16="http://schemas.microsoft.com/office/drawing/2014/main" id="{B7B002FD-B91D-4D1A-8AFB-143B8E12A1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608" y="367393"/>
          <a:ext cx="2095721" cy="4762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600075</xdr:colOff>
      <xdr:row>12</xdr:row>
      <xdr:rowOff>95250</xdr:rowOff>
    </xdr:from>
    <xdr:to>
      <xdr:col>12</xdr:col>
      <xdr:colOff>28575</xdr:colOff>
      <xdr:row>30</xdr:row>
      <xdr:rowOff>76200</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B2952B2-3D54-2AEA-5A5B-77305BC07AE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467475" y="2847975"/>
              <a:ext cx="4762500" cy="289560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fuga.gov.co/transparencia-y-acceso-a-la-informacion-publica/planeacion-presupuesto-informes?field_fecha_de_emision_value=All&amp;term_node_tid_depth=334"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J43"/>
  <sheetViews>
    <sheetView showGridLines="0" tabSelected="1" zoomScale="70" zoomScaleNormal="70" zoomScaleSheetLayoutView="90" workbookViewId="0">
      <selection activeCell="A3" sqref="A3"/>
    </sheetView>
  </sheetViews>
  <sheetFormatPr baseColWidth="10" defaultRowHeight="12.75" x14ac:dyDescent="0.2"/>
  <cols>
    <col min="1" max="1" width="5.140625" style="7" customWidth="1"/>
    <col min="2" max="2" width="32.28515625" style="15" customWidth="1"/>
    <col min="3" max="3" width="62.5703125" style="33" customWidth="1"/>
    <col min="4" max="4" width="9.85546875" style="12" customWidth="1"/>
    <col min="5" max="5" width="16.28515625" style="7" customWidth="1"/>
    <col min="6" max="6" width="20.140625" style="6" customWidth="1"/>
    <col min="7" max="7" width="14.42578125" style="7" customWidth="1"/>
    <col min="8" max="8" width="31.7109375" style="7" bestFit="1" customWidth="1"/>
    <col min="9" max="9" width="29.5703125" style="6" customWidth="1"/>
    <col min="10" max="10" width="14.5703125" style="6" customWidth="1"/>
    <col min="11" max="11" width="12.7109375" style="6" customWidth="1"/>
    <col min="12" max="14" width="25.5703125" style="6" customWidth="1"/>
    <col min="15" max="15" width="18.7109375" style="13" customWidth="1"/>
    <col min="16" max="16" width="21.7109375" style="13" customWidth="1"/>
    <col min="17" max="17" width="32" style="6" customWidth="1"/>
    <col min="18" max="244" width="11" style="6" customWidth="1"/>
    <col min="245" max="16384" width="11.42578125" style="32"/>
  </cols>
  <sheetData>
    <row r="2" spans="1:17" s="5" customFormat="1" ht="30.75" customHeight="1" x14ac:dyDescent="0.2">
      <c r="A2" s="2" t="s">
        <v>0</v>
      </c>
      <c r="B2" s="56"/>
      <c r="C2" s="59" t="s">
        <v>21</v>
      </c>
      <c r="D2" s="59"/>
      <c r="E2" s="59" t="s">
        <v>48</v>
      </c>
      <c r="F2" s="59"/>
      <c r="G2" s="59"/>
      <c r="H2" s="59"/>
      <c r="I2" s="59"/>
      <c r="J2" s="59"/>
      <c r="K2" s="59"/>
      <c r="L2" s="59"/>
      <c r="M2" s="59"/>
      <c r="N2" s="59"/>
      <c r="O2" s="59"/>
      <c r="P2" s="3" t="s">
        <v>8</v>
      </c>
      <c r="Q2" s="4" t="s">
        <v>49</v>
      </c>
    </row>
    <row r="3" spans="1:17" s="5" customFormat="1" ht="26.25" customHeight="1" x14ac:dyDescent="0.2">
      <c r="A3" s="2"/>
      <c r="B3" s="56"/>
      <c r="C3" s="59" t="s">
        <v>20</v>
      </c>
      <c r="D3" s="59"/>
      <c r="E3" s="60" t="s">
        <v>47</v>
      </c>
      <c r="F3" s="60"/>
      <c r="G3" s="60"/>
      <c r="H3" s="60"/>
      <c r="I3" s="60"/>
      <c r="J3" s="60"/>
      <c r="K3" s="60"/>
      <c r="L3" s="60"/>
      <c r="M3" s="60"/>
      <c r="N3" s="60"/>
      <c r="O3" s="60"/>
      <c r="P3" s="3" t="s">
        <v>9</v>
      </c>
      <c r="Q3" s="4">
        <v>2</v>
      </c>
    </row>
    <row r="4" spans="1:17" s="5" customFormat="1" ht="29.25" customHeight="1" x14ac:dyDescent="0.2">
      <c r="A4" s="2"/>
      <c r="B4" s="56"/>
      <c r="C4" s="59"/>
      <c r="D4" s="59"/>
      <c r="E4" s="60"/>
      <c r="F4" s="60"/>
      <c r="G4" s="60"/>
      <c r="H4" s="60"/>
      <c r="I4" s="60"/>
      <c r="J4" s="60"/>
      <c r="K4" s="60"/>
      <c r="L4" s="60"/>
      <c r="M4" s="60"/>
      <c r="N4" s="60"/>
      <c r="O4" s="60"/>
      <c r="P4" s="3" t="s">
        <v>50</v>
      </c>
      <c r="Q4" s="4" t="s">
        <v>51</v>
      </c>
    </row>
    <row r="5" spans="1:17" s="6" customFormat="1" ht="30.6" customHeight="1" x14ac:dyDescent="0.2">
      <c r="A5" s="6" t="s">
        <v>0</v>
      </c>
      <c r="B5" s="7"/>
      <c r="C5" s="8"/>
      <c r="D5" s="9"/>
      <c r="E5" s="10"/>
      <c r="F5" s="11"/>
      <c r="G5" s="11"/>
      <c r="H5" s="11"/>
      <c r="I5" s="11"/>
      <c r="J5" s="11"/>
      <c r="K5" s="12"/>
      <c r="L5" s="12"/>
      <c r="M5" s="12"/>
      <c r="N5" s="12"/>
      <c r="O5" s="13"/>
      <c r="P5" s="13"/>
    </row>
    <row r="6" spans="1:17" s="6" customFormat="1" ht="45" customHeight="1" x14ac:dyDescent="0.2">
      <c r="A6" s="7"/>
      <c r="B6" s="14" t="s">
        <v>13</v>
      </c>
      <c r="C6" s="63" t="s">
        <v>33</v>
      </c>
      <c r="D6" s="63"/>
      <c r="E6" s="63"/>
      <c r="F6" s="63"/>
      <c r="G6" s="63"/>
      <c r="H6" s="63"/>
      <c r="I6" s="63"/>
      <c r="J6" s="63"/>
      <c r="K6" s="63"/>
      <c r="L6" s="63"/>
      <c r="M6" s="63"/>
      <c r="N6" s="63"/>
      <c r="O6" s="63"/>
      <c r="P6" s="63"/>
      <c r="Q6" s="63"/>
    </row>
    <row r="7" spans="1:17" s="6" customFormat="1" ht="35.25" customHeight="1" x14ac:dyDescent="0.2">
      <c r="A7" s="7"/>
      <c r="B7" s="14" t="s">
        <v>14</v>
      </c>
      <c r="C7" s="63" t="s">
        <v>34</v>
      </c>
      <c r="D7" s="63"/>
      <c r="E7" s="63"/>
      <c r="F7" s="63"/>
      <c r="G7" s="63"/>
      <c r="H7" s="63"/>
      <c r="I7" s="63"/>
      <c r="J7" s="63"/>
      <c r="K7" s="63"/>
      <c r="L7" s="63"/>
      <c r="M7" s="63"/>
      <c r="N7" s="63"/>
      <c r="O7" s="63"/>
      <c r="P7" s="63"/>
      <c r="Q7" s="63"/>
    </row>
    <row r="8" spans="1:17" s="6" customFormat="1" ht="48" customHeight="1" x14ac:dyDescent="0.2">
      <c r="A8" s="7"/>
      <c r="B8" s="14" t="s">
        <v>15</v>
      </c>
      <c r="C8" s="63" t="s">
        <v>27</v>
      </c>
      <c r="D8" s="63"/>
      <c r="E8" s="63"/>
      <c r="F8" s="63"/>
      <c r="G8" s="63"/>
      <c r="H8" s="63"/>
      <c r="I8" s="63"/>
      <c r="J8" s="63"/>
      <c r="K8" s="63"/>
      <c r="L8" s="63"/>
      <c r="M8" s="63"/>
      <c r="N8" s="63"/>
      <c r="O8" s="63"/>
      <c r="P8" s="63"/>
      <c r="Q8" s="63"/>
    </row>
    <row r="9" spans="1:17" s="6" customFormat="1" ht="51.75" customHeight="1" x14ac:dyDescent="0.2">
      <c r="A9" s="7"/>
      <c r="B9" s="14" t="s">
        <v>16</v>
      </c>
      <c r="C9" s="63" t="s">
        <v>146</v>
      </c>
      <c r="D9" s="63"/>
      <c r="E9" s="63"/>
      <c r="F9" s="63"/>
      <c r="G9" s="63"/>
      <c r="H9" s="63"/>
      <c r="I9" s="63"/>
      <c r="J9" s="63"/>
      <c r="K9" s="63"/>
      <c r="L9" s="63"/>
      <c r="M9" s="63"/>
      <c r="N9" s="63"/>
      <c r="O9" s="63"/>
      <c r="P9" s="63"/>
      <c r="Q9" s="63"/>
    </row>
    <row r="10" spans="1:17" s="6" customFormat="1" ht="101.25" customHeight="1" x14ac:dyDescent="0.2">
      <c r="A10" s="7"/>
      <c r="B10" s="14" t="s">
        <v>17</v>
      </c>
      <c r="C10" s="64" t="s">
        <v>122</v>
      </c>
      <c r="D10" s="64"/>
      <c r="E10" s="64"/>
      <c r="F10" s="64"/>
      <c r="G10" s="64"/>
      <c r="H10" s="64"/>
      <c r="I10" s="64"/>
      <c r="J10" s="64"/>
      <c r="K10" s="64"/>
      <c r="L10" s="64"/>
      <c r="M10" s="64"/>
      <c r="N10" s="64"/>
      <c r="O10" s="64"/>
      <c r="P10" s="64"/>
      <c r="Q10" s="64"/>
    </row>
    <row r="11" spans="1:17" s="6" customFormat="1" ht="30.6" customHeight="1" x14ac:dyDescent="0.2">
      <c r="A11" s="7"/>
      <c r="B11" s="42" t="s">
        <v>18</v>
      </c>
      <c r="C11" s="86" t="s">
        <v>147</v>
      </c>
      <c r="D11" s="63"/>
      <c r="E11" s="63"/>
      <c r="F11" s="63"/>
      <c r="G11" s="63"/>
      <c r="H11" s="63"/>
      <c r="I11" s="63"/>
      <c r="J11" s="63"/>
      <c r="K11" s="63"/>
      <c r="L11" s="63"/>
      <c r="M11" s="63"/>
      <c r="N11" s="63"/>
      <c r="O11" s="63"/>
      <c r="P11" s="63"/>
      <c r="Q11" s="63"/>
    </row>
    <row r="12" spans="1:17" s="6" customFormat="1" ht="30.6" customHeight="1" x14ac:dyDescent="0.2">
      <c r="A12" s="7"/>
      <c r="B12" s="14" t="s">
        <v>19</v>
      </c>
      <c r="C12" s="65">
        <v>2025</v>
      </c>
      <c r="D12" s="65"/>
      <c r="E12" s="65"/>
      <c r="F12" s="65"/>
      <c r="G12" s="65"/>
      <c r="H12" s="65"/>
      <c r="I12" s="65"/>
      <c r="J12" s="65"/>
      <c r="K12" s="65"/>
      <c r="L12" s="65"/>
      <c r="M12" s="65"/>
      <c r="N12" s="65"/>
      <c r="O12" s="65"/>
      <c r="P12" s="65"/>
      <c r="Q12" s="65"/>
    </row>
    <row r="13" spans="1:17" s="6" customFormat="1" ht="30.6" customHeight="1" x14ac:dyDescent="0.2">
      <c r="A13" s="7"/>
      <c r="B13" s="7"/>
      <c r="C13" s="8"/>
      <c r="D13" s="9"/>
      <c r="E13" s="10"/>
      <c r="F13" s="10"/>
      <c r="G13" s="10"/>
      <c r="H13" s="10"/>
      <c r="I13" s="10"/>
      <c r="J13" s="10"/>
      <c r="K13" s="12"/>
      <c r="L13" s="12"/>
      <c r="M13" s="12"/>
      <c r="N13" s="12"/>
      <c r="O13" s="13"/>
      <c r="P13" s="13"/>
    </row>
    <row r="14" spans="1:17" s="6" customFormat="1" ht="9.75" customHeight="1" x14ac:dyDescent="0.2">
      <c r="A14" s="7"/>
      <c r="B14" s="15"/>
      <c r="C14" s="61"/>
      <c r="D14" s="61"/>
      <c r="E14" s="61"/>
      <c r="F14" s="61"/>
      <c r="G14" s="61"/>
      <c r="H14" s="61"/>
      <c r="I14" s="61"/>
      <c r="J14" s="61"/>
      <c r="O14" s="13"/>
      <c r="P14" s="13"/>
    </row>
    <row r="15" spans="1:17" s="6" customFormat="1" ht="36" customHeight="1" x14ac:dyDescent="0.2">
      <c r="A15" s="7"/>
      <c r="B15" s="16"/>
      <c r="C15" s="67"/>
      <c r="D15" s="67"/>
      <c r="E15" s="67"/>
      <c r="F15" s="67"/>
      <c r="G15" s="67"/>
      <c r="H15" s="67"/>
      <c r="I15" s="67"/>
      <c r="J15" s="67"/>
      <c r="K15" s="67"/>
      <c r="L15" s="16"/>
      <c r="M15" s="16"/>
      <c r="N15" s="16"/>
      <c r="O15" s="13"/>
      <c r="P15" s="13"/>
    </row>
    <row r="16" spans="1:17" s="6" customFormat="1" ht="23.25" customHeight="1" x14ac:dyDescent="0.2">
      <c r="A16" s="7"/>
      <c r="B16" s="58" t="s">
        <v>25</v>
      </c>
      <c r="C16" s="58"/>
      <c r="D16" s="58"/>
      <c r="E16" s="58"/>
      <c r="F16" s="58"/>
      <c r="G16" s="58"/>
      <c r="H16" s="58"/>
      <c r="I16" s="58"/>
      <c r="J16" s="58"/>
      <c r="K16" s="58"/>
      <c r="L16" s="62" t="s">
        <v>29</v>
      </c>
      <c r="M16" s="62"/>
      <c r="N16" s="62"/>
      <c r="O16" s="62" t="s">
        <v>30</v>
      </c>
      <c r="P16" s="62"/>
      <c r="Q16" s="62"/>
    </row>
    <row r="17" spans="1:19" s="21" customFormat="1" ht="66" customHeight="1" x14ac:dyDescent="0.2">
      <c r="A17" s="17"/>
      <c r="B17" s="87" t="s">
        <v>148</v>
      </c>
      <c r="C17" s="19" t="s">
        <v>1</v>
      </c>
      <c r="D17" s="19" t="s">
        <v>12</v>
      </c>
      <c r="E17" s="18" t="s">
        <v>26</v>
      </c>
      <c r="F17" s="18" t="s">
        <v>28</v>
      </c>
      <c r="G17" s="18" t="s">
        <v>91</v>
      </c>
      <c r="H17" s="18" t="s">
        <v>7</v>
      </c>
      <c r="I17" s="18" t="s">
        <v>2</v>
      </c>
      <c r="J17" s="18" t="s">
        <v>3</v>
      </c>
      <c r="K17" s="18" t="s">
        <v>4</v>
      </c>
      <c r="L17" s="20" t="s">
        <v>22</v>
      </c>
      <c r="M17" s="20" t="s">
        <v>23</v>
      </c>
      <c r="N17" s="20" t="s">
        <v>24</v>
      </c>
      <c r="O17" s="20" t="s">
        <v>22</v>
      </c>
      <c r="P17" s="20" t="s">
        <v>23</v>
      </c>
      <c r="Q17" s="20" t="s">
        <v>24</v>
      </c>
    </row>
    <row r="18" spans="1:19" s="6" customFormat="1" ht="73.5" customHeight="1" x14ac:dyDescent="0.2">
      <c r="A18" s="66">
        <v>1</v>
      </c>
      <c r="B18" s="57" t="s">
        <v>83</v>
      </c>
      <c r="C18" s="1" t="s">
        <v>84</v>
      </c>
      <c r="D18" s="25">
        <v>12</v>
      </c>
      <c r="E18" s="25" t="s">
        <v>52</v>
      </c>
      <c r="F18" s="25" t="s">
        <v>54</v>
      </c>
      <c r="G18" s="25" t="s">
        <v>62</v>
      </c>
      <c r="H18" s="57" t="s">
        <v>67</v>
      </c>
      <c r="I18" s="1" t="s">
        <v>69</v>
      </c>
      <c r="J18" s="57" t="s">
        <v>73</v>
      </c>
      <c r="K18" s="57" t="s">
        <v>111</v>
      </c>
      <c r="L18" s="24">
        <v>0</v>
      </c>
      <c r="M18" s="28">
        <f>L18/D18</f>
        <v>0</v>
      </c>
      <c r="N18" s="29"/>
      <c r="O18" s="22"/>
      <c r="P18" s="23"/>
      <c r="Q18" s="53"/>
      <c r="R18" s="44">
        <f>(+P18+P19+P20+P21+P22+P23)/6</f>
        <v>0</v>
      </c>
      <c r="S18" s="44"/>
    </row>
    <row r="19" spans="1:19" s="6" customFormat="1" ht="86.25" customHeight="1" x14ac:dyDescent="0.2">
      <c r="A19" s="66"/>
      <c r="B19" s="57"/>
      <c r="C19" s="1" t="s">
        <v>85</v>
      </c>
      <c r="D19" s="38">
        <v>1</v>
      </c>
      <c r="E19" s="25" t="s">
        <v>53</v>
      </c>
      <c r="F19" s="25" t="s">
        <v>123</v>
      </c>
      <c r="G19" s="25" t="s">
        <v>63</v>
      </c>
      <c r="H19" s="57"/>
      <c r="I19" s="1" t="s">
        <v>124</v>
      </c>
      <c r="J19" s="57"/>
      <c r="K19" s="57"/>
      <c r="L19" s="24">
        <v>0</v>
      </c>
      <c r="M19" s="28">
        <f t="shared" ref="M19:M34" si="0">L19/D19</f>
        <v>0</v>
      </c>
      <c r="N19" s="30"/>
      <c r="O19" s="22"/>
      <c r="P19" s="23"/>
      <c r="Q19" s="54"/>
    </row>
    <row r="20" spans="1:19" s="6" customFormat="1" ht="84.75" customHeight="1" x14ac:dyDescent="0.2">
      <c r="A20" s="66"/>
      <c r="B20" s="57"/>
      <c r="C20" s="1" t="s">
        <v>35</v>
      </c>
      <c r="D20" s="25">
        <v>12</v>
      </c>
      <c r="E20" s="25" t="s">
        <v>52</v>
      </c>
      <c r="F20" s="25" t="s">
        <v>54</v>
      </c>
      <c r="G20" s="24" t="s">
        <v>64</v>
      </c>
      <c r="H20" s="57"/>
      <c r="I20" s="1" t="s">
        <v>70</v>
      </c>
      <c r="J20" s="57"/>
      <c r="K20" s="57"/>
      <c r="L20" s="24">
        <v>0</v>
      </c>
      <c r="M20" s="28">
        <f t="shared" si="0"/>
        <v>0</v>
      </c>
      <c r="N20" s="30"/>
      <c r="O20" s="22"/>
      <c r="P20" s="23"/>
      <c r="Q20" s="54"/>
    </row>
    <row r="21" spans="1:19" s="6" customFormat="1" ht="85.5" customHeight="1" x14ac:dyDescent="0.2">
      <c r="A21" s="66"/>
      <c r="B21" s="57"/>
      <c r="C21" s="1" t="s">
        <v>102</v>
      </c>
      <c r="D21" s="38">
        <v>1</v>
      </c>
      <c r="E21" s="25" t="s">
        <v>55</v>
      </c>
      <c r="F21" s="25" t="s">
        <v>56</v>
      </c>
      <c r="G21" s="24" t="s">
        <v>65</v>
      </c>
      <c r="H21" s="57"/>
      <c r="I21" s="1" t="s">
        <v>125</v>
      </c>
      <c r="J21" s="57"/>
      <c r="K21" s="57"/>
      <c r="L21" s="24">
        <v>0</v>
      </c>
      <c r="M21" s="28">
        <f t="shared" si="0"/>
        <v>0</v>
      </c>
      <c r="N21" s="30"/>
      <c r="O21" s="22"/>
      <c r="P21" s="23"/>
      <c r="Q21" s="54"/>
    </row>
    <row r="22" spans="1:19" s="6" customFormat="1" ht="140.25" customHeight="1" x14ac:dyDescent="0.2">
      <c r="A22" s="66"/>
      <c r="B22" s="57"/>
      <c r="C22" s="1" t="s">
        <v>112</v>
      </c>
      <c r="D22" s="38">
        <v>1</v>
      </c>
      <c r="E22" s="25" t="s">
        <v>55</v>
      </c>
      <c r="F22" s="25" t="s">
        <v>56</v>
      </c>
      <c r="G22" s="24" t="s">
        <v>65</v>
      </c>
      <c r="H22" s="57"/>
      <c r="I22" s="1" t="s">
        <v>126</v>
      </c>
      <c r="J22" s="57"/>
      <c r="K22" s="57"/>
      <c r="L22" s="39">
        <v>0</v>
      </c>
      <c r="M22" s="28">
        <f t="shared" si="0"/>
        <v>0</v>
      </c>
      <c r="N22" s="30"/>
      <c r="O22" s="22"/>
      <c r="P22" s="23"/>
      <c r="Q22" s="54"/>
    </row>
    <row r="23" spans="1:19" s="6" customFormat="1" ht="76.5" customHeight="1" x14ac:dyDescent="0.2">
      <c r="A23" s="66"/>
      <c r="B23" s="57"/>
      <c r="C23" s="1" t="s">
        <v>113</v>
      </c>
      <c r="D23" s="38">
        <v>1</v>
      </c>
      <c r="E23" s="25" t="s">
        <v>57</v>
      </c>
      <c r="F23" s="25" t="s">
        <v>110</v>
      </c>
      <c r="G23" s="24" t="s">
        <v>65</v>
      </c>
      <c r="H23" s="57"/>
      <c r="I23" s="1" t="s">
        <v>127</v>
      </c>
      <c r="J23" s="57"/>
      <c r="K23" s="57"/>
      <c r="L23" s="24">
        <v>0</v>
      </c>
      <c r="M23" s="28">
        <f t="shared" si="0"/>
        <v>0</v>
      </c>
      <c r="N23" s="30"/>
      <c r="O23" s="22"/>
      <c r="P23" s="23"/>
      <c r="Q23" s="54"/>
    </row>
    <row r="24" spans="1:19" s="6" customFormat="1" ht="89.25" customHeight="1" x14ac:dyDescent="0.2">
      <c r="A24" s="109">
        <v>2</v>
      </c>
      <c r="B24" s="88" t="s">
        <v>144</v>
      </c>
      <c r="C24" s="89" t="s">
        <v>149</v>
      </c>
      <c r="D24" s="90">
        <v>1</v>
      </c>
      <c r="E24" s="91" t="s">
        <v>96</v>
      </c>
      <c r="F24" s="91" t="s">
        <v>115</v>
      </c>
      <c r="G24" s="91" t="s">
        <v>65</v>
      </c>
      <c r="H24" s="91" t="s">
        <v>97</v>
      </c>
      <c r="I24" s="92" t="s">
        <v>128</v>
      </c>
      <c r="J24" s="93"/>
      <c r="K24" s="93"/>
      <c r="L24" s="94"/>
      <c r="M24" s="23"/>
      <c r="N24" s="95"/>
      <c r="O24" s="94"/>
      <c r="P24" s="96"/>
      <c r="Q24" s="95"/>
    </row>
    <row r="25" spans="1:19" s="6" customFormat="1" ht="112.5" customHeight="1" x14ac:dyDescent="0.2">
      <c r="A25" s="98"/>
      <c r="B25" s="97"/>
      <c r="C25" s="89" t="s">
        <v>150</v>
      </c>
      <c r="D25" s="91">
        <v>12</v>
      </c>
      <c r="E25" s="91" t="s">
        <v>100</v>
      </c>
      <c r="F25" s="91" t="s">
        <v>116</v>
      </c>
      <c r="G25" s="91" t="s">
        <v>64</v>
      </c>
      <c r="H25" s="91" t="s">
        <v>99</v>
      </c>
      <c r="I25" s="92" t="s">
        <v>101</v>
      </c>
      <c r="J25" s="97"/>
      <c r="K25" s="98"/>
      <c r="L25" s="94">
        <v>0</v>
      </c>
      <c r="M25" s="23">
        <f t="shared" si="0"/>
        <v>0</v>
      </c>
      <c r="N25" s="95"/>
      <c r="O25" s="94"/>
      <c r="P25" s="96"/>
      <c r="Q25" s="95"/>
      <c r="R25" s="43">
        <f>(+P24+P25+P26)/3</f>
        <v>0</v>
      </c>
      <c r="S25" s="44"/>
    </row>
    <row r="26" spans="1:19" s="6" customFormat="1" ht="51.75" customHeight="1" x14ac:dyDescent="0.2">
      <c r="A26" s="100"/>
      <c r="B26" s="99"/>
      <c r="C26" s="92" t="s">
        <v>118</v>
      </c>
      <c r="D26" s="90">
        <v>1</v>
      </c>
      <c r="E26" s="91" t="s">
        <v>96</v>
      </c>
      <c r="F26" s="91" t="s">
        <v>115</v>
      </c>
      <c r="G26" s="91" t="s">
        <v>65</v>
      </c>
      <c r="H26" s="91" t="s">
        <v>97</v>
      </c>
      <c r="I26" s="92" t="s">
        <v>98</v>
      </c>
      <c r="J26" s="99"/>
      <c r="K26" s="100"/>
      <c r="L26" s="94">
        <v>0</v>
      </c>
      <c r="M26" s="23">
        <f t="shared" si="0"/>
        <v>0</v>
      </c>
      <c r="N26" s="95"/>
      <c r="O26" s="94"/>
      <c r="P26" s="23"/>
      <c r="Q26" s="95"/>
    </row>
    <row r="27" spans="1:19" s="6" customFormat="1" ht="56.25" customHeight="1" x14ac:dyDescent="0.2">
      <c r="A27" s="110">
        <v>3</v>
      </c>
      <c r="B27" s="101" t="s">
        <v>10</v>
      </c>
      <c r="C27" s="92" t="s">
        <v>151</v>
      </c>
      <c r="D27" s="102">
        <v>36</v>
      </c>
      <c r="E27" s="91" t="s">
        <v>104</v>
      </c>
      <c r="F27" s="91" t="s">
        <v>117</v>
      </c>
      <c r="G27" s="101" t="s">
        <v>64</v>
      </c>
      <c r="H27" s="91" t="s">
        <v>103</v>
      </c>
      <c r="I27" s="103" t="s">
        <v>114</v>
      </c>
      <c r="J27" s="91" t="s">
        <v>74</v>
      </c>
      <c r="K27" s="88" t="s">
        <v>75</v>
      </c>
      <c r="L27" s="94"/>
      <c r="M27" s="23">
        <f t="shared" si="0"/>
        <v>0</v>
      </c>
      <c r="N27" s="95"/>
      <c r="O27" s="94"/>
      <c r="P27" s="23"/>
      <c r="Q27" s="95"/>
      <c r="R27" s="43">
        <f>(+P27+P28)/2</f>
        <v>0</v>
      </c>
      <c r="S27" s="44"/>
    </row>
    <row r="28" spans="1:19" s="6" customFormat="1" ht="79.5" customHeight="1" x14ac:dyDescent="0.2">
      <c r="A28" s="110"/>
      <c r="B28" s="101"/>
      <c r="C28" s="92" t="s">
        <v>152</v>
      </c>
      <c r="D28" s="91">
        <v>12</v>
      </c>
      <c r="E28" s="91" t="s">
        <v>106</v>
      </c>
      <c r="F28" s="91" t="s">
        <v>105</v>
      </c>
      <c r="G28" s="101"/>
      <c r="H28" s="91" t="s">
        <v>103</v>
      </c>
      <c r="I28" s="103" t="s">
        <v>107</v>
      </c>
      <c r="J28" s="104" t="s">
        <v>76</v>
      </c>
      <c r="K28" s="99"/>
      <c r="L28" s="94"/>
      <c r="M28" s="23">
        <f t="shared" si="0"/>
        <v>0</v>
      </c>
      <c r="N28" s="95"/>
      <c r="O28" s="94"/>
      <c r="P28" s="23"/>
      <c r="Q28" s="95"/>
    </row>
    <row r="29" spans="1:19" s="6" customFormat="1" ht="87.75" customHeight="1" x14ac:dyDescent="0.2">
      <c r="A29" s="94">
        <v>4</v>
      </c>
      <c r="B29" s="91" t="s">
        <v>5</v>
      </c>
      <c r="C29" s="89" t="s">
        <v>153</v>
      </c>
      <c r="D29" s="105">
        <v>1</v>
      </c>
      <c r="E29" s="102" t="s">
        <v>154</v>
      </c>
      <c r="F29" s="102" t="s">
        <v>155</v>
      </c>
      <c r="G29" s="102" t="s">
        <v>65</v>
      </c>
      <c r="H29" s="102" t="s">
        <v>142</v>
      </c>
      <c r="I29" s="106" t="s">
        <v>108</v>
      </c>
      <c r="J29" s="107" t="s">
        <v>77</v>
      </c>
      <c r="K29" s="108" t="s">
        <v>156</v>
      </c>
      <c r="L29" s="94">
        <v>0</v>
      </c>
      <c r="M29" s="23">
        <f t="shared" si="0"/>
        <v>0</v>
      </c>
      <c r="N29" s="95"/>
      <c r="O29" s="94"/>
      <c r="P29" s="23"/>
      <c r="Q29" s="95"/>
      <c r="R29" s="43">
        <f>+P29</f>
        <v>0</v>
      </c>
    </row>
    <row r="30" spans="1:19" s="6" customFormat="1" ht="196.5" customHeight="1" x14ac:dyDescent="0.2">
      <c r="A30" s="94">
        <v>5</v>
      </c>
      <c r="B30" s="25" t="s">
        <v>31</v>
      </c>
      <c r="C30" s="1" t="s">
        <v>119</v>
      </c>
      <c r="D30" s="38">
        <v>1</v>
      </c>
      <c r="E30" s="25" t="s">
        <v>58</v>
      </c>
      <c r="F30" s="25" t="s">
        <v>109</v>
      </c>
      <c r="G30" s="25" t="s">
        <v>64</v>
      </c>
      <c r="H30" s="25" t="s">
        <v>68</v>
      </c>
      <c r="I30" s="26" t="s">
        <v>71</v>
      </c>
      <c r="J30" s="26" t="s">
        <v>78</v>
      </c>
      <c r="K30" s="40" t="s">
        <v>79</v>
      </c>
      <c r="L30" s="24">
        <v>0</v>
      </c>
      <c r="M30" s="28">
        <f t="shared" si="0"/>
        <v>0</v>
      </c>
      <c r="N30" s="29"/>
      <c r="O30" s="24"/>
      <c r="P30" s="28"/>
      <c r="Q30" s="29"/>
      <c r="R30" s="55">
        <f>+P30</f>
        <v>0</v>
      </c>
    </row>
    <row r="31" spans="1:19" s="6" customFormat="1" ht="161.25" customHeight="1" x14ac:dyDescent="0.2">
      <c r="A31" s="24">
        <v>6</v>
      </c>
      <c r="B31" s="25" t="s">
        <v>11</v>
      </c>
      <c r="C31" s="1" t="s">
        <v>119</v>
      </c>
      <c r="D31" s="25">
        <v>12</v>
      </c>
      <c r="E31" s="25" t="s">
        <v>58</v>
      </c>
      <c r="F31" s="25" t="s">
        <v>59</v>
      </c>
      <c r="G31" s="25" t="s">
        <v>64</v>
      </c>
      <c r="H31" s="25" t="s">
        <v>68</v>
      </c>
      <c r="I31" s="26" t="s">
        <v>71</v>
      </c>
      <c r="J31" s="26" t="s">
        <v>78</v>
      </c>
      <c r="K31" s="27" t="s">
        <v>11</v>
      </c>
      <c r="L31" s="24">
        <v>0</v>
      </c>
      <c r="M31" s="28">
        <f t="shared" si="0"/>
        <v>0</v>
      </c>
      <c r="N31" s="29"/>
      <c r="O31" s="24"/>
      <c r="P31" s="28"/>
      <c r="Q31" s="29"/>
      <c r="R31" s="55">
        <f>+P31</f>
        <v>0</v>
      </c>
    </row>
    <row r="32" spans="1:19" s="6" customFormat="1" ht="147" customHeight="1" x14ac:dyDescent="0.2">
      <c r="A32" s="22">
        <v>7</v>
      </c>
      <c r="B32" s="25" t="s">
        <v>6</v>
      </c>
      <c r="C32" s="1" t="s">
        <v>120</v>
      </c>
      <c r="D32" s="25" t="s">
        <v>90</v>
      </c>
      <c r="E32" s="25" t="s">
        <v>95</v>
      </c>
      <c r="F32" s="25" t="s">
        <v>92</v>
      </c>
      <c r="G32" s="25" t="s">
        <v>87</v>
      </c>
      <c r="H32" s="25" t="s">
        <v>89</v>
      </c>
      <c r="I32" s="25" t="s">
        <v>94</v>
      </c>
      <c r="J32" s="27" t="s">
        <v>88</v>
      </c>
      <c r="K32" s="27" t="s">
        <v>93</v>
      </c>
      <c r="L32" s="24">
        <v>0</v>
      </c>
      <c r="M32" s="28">
        <f>L32/4</f>
        <v>0</v>
      </c>
      <c r="N32" s="30"/>
      <c r="O32" s="24"/>
      <c r="P32" s="28"/>
      <c r="Q32" s="30"/>
      <c r="R32" s="55">
        <f>+P32</f>
        <v>0</v>
      </c>
    </row>
    <row r="33" spans="1:18" ht="102" customHeight="1" x14ac:dyDescent="0.2">
      <c r="A33" s="31">
        <v>8</v>
      </c>
      <c r="B33" s="25" t="s">
        <v>32</v>
      </c>
      <c r="C33" s="1" t="s">
        <v>121</v>
      </c>
      <c r="D33" s="25">
        <v>2</v>
      </c>
      <c r="E33" s="24" t="s">
        <v>60</v>
      </c>
      <c r="F33" s="25" t="s">
        <v>61</v>
      </c>
      <c r="G33" s="24" t="s">
        <v>66</v>
      </c>
      <c r="H33" s="41" t="s">
        <v>129</v>
      </c>
      <c r="I33" s="24" t="s">
        <v>72</v>
      </c>
      <c r="J33" s="24" t="s">
        <v>80</v>
      </c>
      <c r="K33" s="24" t="s">
        <v>81</v>
      </c>
      <c r="L33" s="24">
        <v>0</v>
      </c>
      <c r="M33" s="28">
        <f t="shared" si="0"/>
        <v>0</v>
      </c>
      <c r="N33" s="30"/>
      <c r="O33" s="24"/>
      <c r="P33" s="28"/>
      <c r="Q33" s="30"/>
      <c r="R33" s="55">
        <f>+P33</f>
        <v>0</v>
      </c>
    </row>
    <row r="34" spans="1:18" x14ac:dyDescent="0.2">
      <c r="D34" s="6">
        <f>SUM(D18:D33)</f>
        <v>106</v>
      </c>
      <c r="G34" s="70" t="s">
        <v>86</v>
      </c>
      <c r="H34" s="70"/>
      <c r="I34" s="70"/>
      <c r="J34" s="70"/>
      <c r="K34" s="70"/>
      <c r="L34" s="34">
        <f>SUM(L18:L33)</f>
        <v>0</v>
      </c>
      <c r="M34" s="23">
        <f t="shared" si="0"/>
        <v>0</v>
      </c>
      <c r="O34" s="6"/>
      <c r="R34" s="52">
        <f>SUM(R18:R33)/8</f>
        <v>0</v>
      </c>
    </row>
    <row r="35" spans="1:18" x14ac:dyDescent="0.2">
      <c r="G35" s="70"/>
      <c r="H35" s="70"/>
      <c r="I35" s="70"/>
      <c r="J35" s="70"/>
      <c r="K35" s="70"/>
    </row>
    <row r="37" spans="1:18" x14ac:dyDescent="0.2">
      <c r="C37" s="68" t="s">
        <v>36</v>
      </c>
      <c r="D37" s="69"/>
      <c r="E37" s="69"/>
      <c r="F37" s="69"/>
      <c r="G37" s="69"/>
      <c r="H37" s="69"/>
      <c r="I37" s="69"/>
      <c r="J37" s="69"/>
      <c r="K37" s="69"/>
      <c r="L37" s="69"/>
      <c r="M37" s="69"/>
    </row>
    <row r="38" spans="1:18" ht="18" customHeight="1" x14ac:dyDescent="0.2">
      <c r="C38" s="85" t="s">
        <v>37</v>
      </c>
      <c r="D38" s="85"/>
      <c r="E38" s="85" t="s">
        <v>38</v>
      </c>
      <c r="F38" s="85"/>
      <c r="G38" s="84" t="s">
        <v>39</v>
      </c>
      <c r="H38" s="84"/>
      <c r="I38" s="84"/>
      <c r="J38" s="84"/>
      <c r="K38" s="84"/>
      <c r="L38" s="84" t="s">
        <v>82</v>
      </c>
      <c r="M38" s="84"/>
    </row>
    <row r="39" spans="1:18" ht="78.75" customHeight="1" x14ac:dyDescent="0.2">
      <c r="C39" s="111">
        <v>45737</v>
      </c>
      <c r="D39" s="112"/>
      <c r="E39" s="113">
        <v>1</v>
      </c>
      <c r="F39" s="114"/>
      <c r="G39" s="115" t="s">
        <v>158</v>
      </c>
      <c r="H39" s="115"/>
      <c r="I39" s="115"/>
      <c r="J39" s="115"/>
      <c r="K39" s="115"/>
      <c r="L39" s="116" t="s">
        <v>130</v>
      </c>
      <c r="M39" s="116"/>
    </row>
    <row r="40" spans="1:18" x14ac:dyDescent="0.2">
      <c r="C40" s="77"/>
      <c r="D40" s="77"/>
      <c r="E40" s="78"/>
      <c r="F40" s="79"/>
      <c r="G40" s="80"/>
      <c r="H40" s="80"/>
      <c r="I40" s="80"/>
      <c r="J40" s="80"/>
      <c r="K40" s="80"/>
      <c r="L40" s="67"/>
      <c r="M40" s="67"/>
      <c r="O40" s="35"/>
    </row>
    <row r="41" spans="1:18" x14ac:dyDescent="0.2">
      <c r="C41" s="74" t="s">
        <v>40</v>
      </c>
      <c r="D41" s="74"/>
      <c r="E41" s="74"/>
      <c r="F41" s="74"/>
      <c r="G41" s="75" t="s">
        <v>41</v>
      </c>
      <c r="H41" s="76"/>
      <c r="I41" s="76"/>
      <c r="J41" s="74" t="s">
        <v>42</v>
      </c>
      <c r="K41" s="74"/>
      <c r="L41" s="83"/>
      <c r="M41" s="83"/>
    </row>
    <row r="42" spans="1:18" ht="29.25" customHeight="1" x14ac:dyDescent="0.2">
      <c r="C42" s="36" t="s">
        <v>43</v>
      </c>
      <c r="D42" s="71" t="s">
        <v>44</v>
      </c>
      <c r="E42" s="72"/>
      <c r="F42" s="73"/>
      <c r="G42" s="37" t="s">
        <v>43</v>
      </c>
      <c r="H42" s="81" t="s">
        <v>143</v>
      </c>
      <c r="I42" s="81"/>
      <c r="J42" s="37" t="s">
        <v>43</v>
      </c>
      <c r="K42" s="81" t="s">
        <v>157</v>
      </c>
      <c r="L42" s="81"/>
      <c r="M42" s="81"/>
    </row>
    <row r="43" spans="1:18" ht="42" customHeight="1" x14ac:dyDescent="0.2">
      <c r="C43" s="36" t="s">
        <v>45</v>
      </c>
      <c r="D43" s="71" t="s">
        <v>46</v>
      </c>
      <c r="E43" s="72"/>
      <c r="F43" s="73"/>
      <c r="G43" s="37" t="s">
        <v>45</v>
      </c>
      <c r="H43" s="81" t="s">
        <v>145</v>
      </c>
      <c r="I43" s="81"/>
      <c r="J43" s="37" t="s">
        <v>45</v>
      </c>
      <c r="K43" s="82"/>
      <c r="L43" s="81"/>
      <c r="M43" s="81"/>
    </row>
  </sheetData>
  <sheetProtection selectLockedCells="1" selectUnlockedCells="1"/>
  <autoFilter ref="B17:N35" xr:uid="{00000000-0001-0000-0000-000000000000}"/>
  <mergeCells count="53">
    <mergeCell ref="E39:F39"/>
    <mergeCell ref="G38:K38"/>
    <mergeCell ref="L38:M38"/>
    <mergeCell ref="C38:D38"/>
    <mergeCell ref="E38:F38"/>
    <mergeCell ref="K27:K28"/>
    <mergeCell ref="G27:G28"/>
    <mergeCell ref="D43:F43"/>
    <mergeCell ref="C41:F41"/>
    <mergeCell ref="G41:I41"/>
    <mergeCell ref="C40:D40"/>
    <mergeCell ref="E40:F40"/>
    <mergeCell ref="G40:K40"/>
    <mergeCell ref="H42:I42"/>
    <mergeCell ref="K42:M42"/>
    <mergeCell ref="H43:I43"/>
    <mergeCell ref="K43:M43"/>
    <mergeCell ref="J41:M41"/>
    <mergeCell ref="D42:F42"/>
    <mergeCell ref="L40:M40"/>
    <mergeCell ref="C39:D39"/>
    <mergeCell ref="C12:Q12"/>
    <mergeCell ref="G39:K39"/>
    <mergeCell ref="L39:M39"/>
    <mergeCell ref="A18:A23"/>
    <mergeCell ref="B18:B23"/>
    <mergeCell ref="H18:H23"/>
    <mergeCell ref="L16:N16"/>
    <mergeCell ref="C15:K15"/>
    <mergeCell ref="B24:B26"/>
    <mergeCell ref="A24:A26"/>
    <mergeCell ref="C37:M37"/>
    <mergeCell ref="J25:J26"/>
    <mergeCell ref="A27:A28"/>
    <mergeCell ref="B27:B28"/>
    <mergeCell ref="G34:K35"/>
    <mergeCell ref="K25:K26"/>
    <mergeCell ref="B2:B4"/>
    <mergeCell ref="J18:J23"/>
    <mergeCell ref="B16:K16"/>
    <mergeCell ref="C2:D2"/>
    <mergeCell ref="C3:D4"/>
    <mergeCell ref="E2:O2"/>
    <mergeCell ref="E3:O4"/>
    <mergeCell ref="C14:J14"/>
    <mergeCell ref="K18:K23"/>
    <mergeCell ref="O16:Q16"/>
    <mergeCell ref="C6:Q6"/>
    <mergeCell ref="C7:Q7"/>
    <mergeCell ref="C8:Q8"/>
    <mergeCell ref="C9:Q9"/>
    <mergeCell ref="C10:Q10"/>
    <mergeCell ref="C11:Q11"/>
  </mergeCells>
  <hyperlinks>
    <hyperlink ref="C11" r:id="rId1" xr:uid="{00000000-0004-0000-0000-000000000000}"/>
  </hyperlinks>
  <printOptions horizontalCentered="1"/>
  <pageMargins left="0.35433070866141736" right="0.27559055118110237" top="0.23622047244094491" bottom="0.43307086614173229" header="0.51181102362204722" footer="0.15748031496062992"/>
  <pageSetup scale="32" firstPageNumber="0" fitToHeight="0" orientation="portrait" horizontalDpi="300" verticalDpi="300" r:id="rId2"/>
  <headerFooter alignWithMargins="0">
    <oddFooter>&amp;LV1-31-08-2021</oddFooter>
  </headerFooter>
  <customProperties>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43894-8DB6-401D-925E-753F6E9218F5}">
  <dimension ref="C11:E20"/>
  <sheetViews>
    <sheetView topLeftCell="A4" workbookViewId="0">
      <selection activeCell="E11" sqref="E11:E21"/>
    </sheetView>
  </sheetViews>
  <sheetFormatPr baseColWidth="10" defaultRowHeight="12.75" x14ac:dyDescent="0.2"/>
  <cols>
    <col min="3" max="3" width="44" bestFit="1" customWidth="1"/>
    <col min="4" max="4" width="10" customWidth="1"/>
    <col min="5" max="5" width="11.140625" bestFit="1" customWidth="1"/>
  </cols>
  <sheetData>
    <row r="11" spans="3:5" ht="76.5" x14ac:dyDescent="0.2">
      <c r="C11" s="45" t="s">
        <v>131</v>
      </c>
      <c r="D11" s="45" t="s">
        <v>141</v>
      </c>
      <c r="E11" s="46" t="s">
        <v>132</v>
      </c>
    </row>
    <row r="12" spans="3:5" x14ac:dyDescent="0.2">
      <c r="C12" s="47" t="s">
        <v>133</v>
      </c>
      <c r="D12" s="47">
        <v>6</v>
      </c>
      <c r="E12" s="48">
        <f>+'POSC 2025'!R18</f>
        <v>0</v>
      </c>
    </row>
    <row r="13" spans="3:5" x14ac:dyDescent="0.2">
      <c r="C13" s="47" t="s">
        <v>134</v>
      </c>
      <c r="D13" s="47">
        <v>3</v>
      </c>
      <c r="E13" s="48">
        <f>+'POSC 2025'!R25</f>
        <v>0</v>
      </c>
    </row>
    <row r="14" spans="3:5" x14ac:dyDescent="0.2">
      <c r="C14" s="47" t="s">
        <v>135</v>
      </c>
      <c r="D14" s="47">
        <v>3</v>
      </c>
      <c r="E14" s="48">
        <f>+'POSC 2025'!R27</f>
        <v>0</v>
      </c>
    </row>
    <row r="15" spans="3:5" x14ac:dyDescent="0.2">
      <c r="C15" s="47" t="s">
        <v>136</v>
      </c>
      <c r="D15" s="47">
        <v>1</v>
      </c>
      <c r="E15" s="48">
        <f>+'POSC 2025'!P29</f>
        <v>0</v>
      </c>
    </row>
    <row r="16" spans="3:5" x14ac:dyDescent="0.2">
      <c r="C16" s="47" t="s">
        <v>138</v>
      </c>
      <c r="D16" s="47">
        <v>5</v>
      </c>
      <c r="E16" s="48">
        <f>+'POSC 2025'!R30</f>
        <v>0</v>
      </c>
    </row>
    <row r="17" spans="3:5" x14ac:dyDescent="0.2">
      <c r="C17" s="47" t="s">
        <v>139</v>
      </c>
      <c r="D17" s="47">
        <v>1</v>
      </c>
      <c r="E17" s="48">
        <f>+'POSC 2025'!R31</f>
        <v>0</v>
      </c>
    </row>
    <row r="18" spans="3:5" x14ac:dyDescent="0.2">
      <c r="C18" s="47" t="s">
        <v>140</v>
      </c>
      <c r="D18" s="47">
        <v>2</v>
      </c>
      <c r="E18" s="48">
        <f>+'POSC 2025'!R33</f>
        <v>0</v>
      </c>
    </row>
    <row r="19" spans="3:5" x14ac:dyDescent="0.2">
      <c r="C19" s="50" t="s">
        <v>137</v>
      </c>
      <c r="D19" s="50"/>
      <c r="E19" s="51">
        <f>SUM(E12:E18)/7</f>
        <v>0</v>
      </c>
    </row>
    <row r="20" spans="3:5" x14ac:dyDescent="0.2">
      <c r="E20" s="49"/>
    </row>
  </sheetData>
  <pageMargins left="0.7" right="0.7" top="0.75" bottom="0.75" header="0.3" footer="0.3"/>
  <customProperties>
    <customPr name="EpmWorksheetKeyString_GUID" r:id="rId1"/>
  </customProperti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POSC 2025</vt:lpstr>
      <vt:lpstr>Hoja1</vt:lpstr>
      <vt:lpstr>'POSC 2025'!Área_de_impresión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Garcia</dc:creator>
  <cp:lastModifiedBy>Usuario</cp:lastModifiedBy>
  <cp:lastPrinted>2021-07-06T14:30:56Z</cp:lastPrinted>
  <dcterms:created xsi:type="dcterms:W3CDTF">2018-05-24T20:42:14Z</dcterms:created>
  <dcterms:modified xsi:type="dcterms:W3CDTF">2025-04-02T16:43:36Z</dcterms:modified>
</cp:coreProperties>
</file>